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Non-Listed\- Non Listed Client Folder\Pro Inside Co., Ltd (Ray Tel Co., Ltd)\Pro Inside Co., Ltd Dec24 (UPH-14)\"/>
    </mc:Choice>
  </mc:AlternateContent>
  <xr:revisionPtr revIDLastSave="0" documentId="13_ncr:1_{8FD127B4-0A52-42EE-A9CE-EA7258F571FB}" xr6:coauthVersionLast="47" xr6:coauthVersionMax="47" xr10:uidLastSave="{00000000-0000-0000-0000-000000000000}"/>
  <bookViews>
    <workbookView xWindow="-120" yWindow="-120" windowWidth="21840" windowHeight="13020" xr2:uid="{F7F2E0C5-9714-458F-949A-F60D2EDD70FF}"/>
  </bookViews>
  <sheets>
    <sheet name="EN6-8" sheetId="1" r:id="rId1"/>
    <sheet name="EN 9-10" sheetId="2" r:id="rId2"/>
    <sheet name="EN 11" sheetId="3" r:id="rId3"/>
    <sheet name="EN 12-14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3" l="1"/>
  <c r="E41" i="4" l="1"/>
  <c r="W33" i="3" l="1"/>
  <c r="H31" i="2"/>
  <c r="A1" i="4"/>
  <c r="A49" i="1"/>
  <c r="A96" i="1"/>
  <c r="W16" i="3"/>
  <c r="W18" i="3"/>
  <c r="W19" i="3"/>
  <c r="W20" i="3"/>
  <c r="W21" i="3"/>
  <c r="W22" i="3"/>
  <c r="W23" i="3"/>
  <c r="F23" i="2"/>
  <c r="F15" i="2"/>
  <c r="M36" i="3" l="1"/>
  <c r="M25" i="3"/>
  <c r="E71" i="1"/>
  <c r="W31" i="3"/>
  <c r="W32" i="3"/>
  <c r="E93" i="4"/>
  <c r="W28" i="3" l="1"/>
  <c r="I36" i="3"/>
  <c r="I25" i="3"/>
  <c r="K36" i="3"/>
  <c r="K25" i="3"/>
  <c r="W30" i="3"/>
  <c r="U36" i="3"/>
  <c r="Q36" i="3"/>
  <c r="O36" i="3"/>
  <c r="G36" i="3"/>
  <c r="O25" i="3"/>
  <c r="G25" i="3" l="1"/>
  <c r="E75" i="4"/>
  <c r="U25" i="3" l="1"/>
  <c r="A48" i="2"/>
  <c r="A95" i="1"/>
  <c r="E81" i="1"/>
  <c r="F66" i="2" l="1"/>
  <c r="F69" i="2" s="1"/>
  <c r="E37" i="1" l="1"/>
  <c r="F25" i="2" l="1"/>
  <c r="F31" i="2" l="1"/>
  <c r="F34" i="2" s="1"/>
  <c r="E46" i="4" s="1"/>
  <c r="Q25" i="3"/>
  <c r="E25" i="3"/>
  <c r="A143" i="1"/>
  <c r="E22" i="1"/>
  <c r="F37" i="2" l="1"/>
  <c r="S34" i="3" s="1"/>
  <c r="A144" i="4"/>
  <c r="A96" i="4"/>
  <c r="A96" i="2"/>
  <c r="A46" i="3"/>
  <c r="A48" i="4" s="1"/>
  <c r="E83" i="1"/>
  <c r="E39" i="1"/>
  <c r="W25" i="3" l="1"/>
  <c r="F71" i="2"/>
  <c r="S25" i="3"/>
  <c r="E105" i="4"/>
  <c r="E108" i="4" s="1"/>
  <c r="W34" i="3" l="1"/>
  <c r="W36" i="3" s="1"/>
  <c r="S36" i="3"/>
  <c r="E130" i="1" s="1"/>
  <c r="E132" i="1" s="1"/>
</calcChain>
</file>

<file path=xl/sharedStrings.xml><?xml version="1.0" encoding="utf-8"?>
<sst xmlns="http://schemas.openxmlformats.org/spreadsheetml/2006/main" count="309" uniqueCount="228">
  <si>
    <t>Pro Inside Public Company Limited</t>
  </si>
  <si>
    <t>Statement of Financial Position</t>
  </si>
  <si>
    <t>As at 31 December 2024</t>
  </si>
  <si>
    <t>2024</t>
  </si>
  <si>
    <t>2023</t>
  </si>
  <si>
    <t>Notes</t>
  </si>
  <si>
    <t>Baht</t>
  </si>
  <si>
    <t>Assets</t>
  </si>
  <si>
    <t>Current assets</t>
  </si>
  <si>
    <t>Cash and cash equivalents</t>
  </si>
  <si>
    <t>Financial assets measured at amortised cost</t>
  </si>
  <si>
    <t>Trade and other current receivables</t>
  </si>
  <si>
    <t>Current portion of lease receivables</t>
  </si>
  <si>
    <t>-</t>
  </si>
  <si>
    <t>Current contract assets</t>
  </si>
  <si>
    <t>Inventories</t>
  </si>
  <si>
    <t>Advance payment for projects</t>
  </si>
  <si>
    <t>Other current assets</t>
  </si>
  <si>
    <t>Total current assets</t>
  </si>
  <si>
    <t>Non-current assets</t>
  </si>
  <si>
    <t>Restricted deposit at bank</t>
  </si>
  <si>
    <t>Lease receivables</t>
  </si>
  <si>
    <t>Financial assets measured at fair value</t>
  </si>
  <si>
    <t>through other comprehensive income</t>
  </si>
  <si>
    <t>Non-current contract assets</t>
  </si>
  <si>
    <t>Building improvement and equipment</t>
  </si>
  <si>
    <t>Right-of-use assets</t>
  </si>
  <si>
    <t>Computer software</t>
  </si>
  <si>
    <t>Deferred tax assets</t>
  </si>
  <si>
    <t>Other non-current assets</t>
  </si>
  <si>
    <t>Total non-current assets</t>
  </si>
  <si>
    <t>Total assets</t>
  </si>
  <si>
    <t>Liabilities and equity</t>
  </si>
  <si>
    <t>Current liabilities</t>
  </si>
  <si>
    <t xml:space="preserve">Trade and other current payables </t>
  </si>
  <si>
    <t>Short-term borrowing from financial institutions</t>
  </si>
  <si>
    <t>Current portion of long-term borrowing</t>
  </si>
  <si>
    <t>from financial institutions</t>
  </si>
  <si>
    <t>Current contract liabilities</t>
  </si>
  <si>
    <t>Current portion of lease liabilities</t>
  </si>
  <si>
    <t>Corporate income tax payable</t>
  </si>
  <si>
    <t>Warranty liabilities</t>
  </si>
  <si>
    <t>Other current liabilities</t>
  </si>
  <si>
    <t>Total current liabilities</t>
  </si>
  <si>
    <t>Non-current liabilities</t>
  </si>
  <si>
    <t xml:space="preserve">Non-current contract liabilities </t>
  </si>
  <si>
    <t>Long-term borrowing from financial institutions</t>
  </si>
  <si>
    <t>Lease liabilities</t>
  </si>
  <si>
    <t>Employee benefit obligations</t>
  </si>
  <si>
    <t>Provision for decommissioning</t>
  </si>
  <si>
    <t>Total non-current liabilities</t>
  </si>
  <si>
    <t>Total liabilities</t>
  </si>
  <si>
    <r>
      <t xml:space="preserve">Liabilities and equity </t>
    </r>
    <r>
      <rPr>
        <sz val="10"/>
        <rFont val="Arial"/>
        <family val="2"/>
      </rPr>
      <t>(Cont’d)</t>
    </r>
  </si>
  <si>
    <t>Equity</t>
  </si>
  <si>
    <t>Share capital</t>
  </si>
  <si>
    <t>Authorised share capital</t>
  </si>
  <si>
    <t xml:space="preserve">   Ordinary shares, 540,000,000 shares </t>
  </si>
  <si>
    <t xml:space="preserve">      at par value of Baht 0.50 each</t>
  </si>
  <si>
    <t xml:space="preserve">      (2023: Ordinary shares, 2,000,000 shares</t>
  </si>
  <si>
    <t xml:space="preserve">      at par value of Baht 100 each)</t>
  </si>
  <si>
    <t>Issued and paid-up share capital</t>
  </si>
  <si>
    <t xml:space="preserve">   Ordinary shares, 400,000,000 shares</t>
  </si>
  <si>
    <t xml:space="preserve">      paid-up at Baht 0.50 each</t>
  </si>
  <si>
    <t xml:space="preserve">      paid-up at Baht 100 each)</t>
  </si>
  <si>
    <t>Share premium</t>
  </si>
  <si>
    <t>Reserve from share-based payment</t>
  </si>
  <si>
    <t>Distribution to shareholders</t>
  </si>
  <si>
    <t>Contribution from shareholders</t>
  </si>
  <si>
    <t>Reserve for repurchase shares</t>
  </si>
  <si>
    <t>Retained earnings</t>
  </si>
  <si>
    <t>Appropriated - legal reserve</t>
  </si>
  <si>
    <t>Unappropriated</t>
  </si>
  <si>
    <t>Other components of equity</t>
  </si>
  <si>
    <t>Total equity</t>
  </si>
  <si>
    <t>Total liabilities and equity</t>
  </si>
  <si>
    <t>Statement of Comprehensive Income</t>
  </si>
  <si>
    <t>For the year ended 31 December 2024</t>
  </si>
  <si>
    <t>Revenues</t>
  </si>
  <si>
    <t>8, 9</t>
  </si>
  <si>
    <t>Revenue from system integration services</t>
  </si>
  <si>
    <t>Revenue from services</t>
  </si>
  <si>
    <t>Revenue from sales</t>
  </si>
  <si>
    <t>Total revenues</t>
  </si>
  <si>
    <t>Costs</t>
  </si>
  <si>
    <t>Cost of system integration services</t>
  </si>
  <si>
    <t>Cost of services</t>
  </si>
  <si>
    <t>Cost of sales</t>
  </si>
  <si>
    <t>Total costs</t>
  </si>
  <si>
    <t>Gross profit</t>
  </si>
  <si>
    <t>Other income</t>
  </si>
  <si>
    <t>Other gains (losses), net</t>
  </si>
  <si>
    <t>Selling expenses</t>
  </si>
  <si>
    <t>Administrative expenses</t>
  </si>
  <si>
    <t>Profit before finance costs and income tax</t>
  </si>
  <si>
    <t>Finance costs</t>
  </si>
  <si>
    <t>Profit before income tax</t>
  </si>
  <si>
    <t>Income tax expense</t>
  </si>
  <si>
    <t>Profit for the year</t>
  </si>
  <si>
    <t>Other comprehensive income (expense):</t>
  </si>
  <si>
    <t xml:space="preserve">Items that will not be reclassified </t>
  </si>
  <si>
    <t>to profit or loss</t>
  </si>
  <si>
    <t xml:space="preserve">Remeasurements of employee benefit </t>
  </si>
  <si>
    <t xml:space="preserve">   obligations</t>
  </si>
  <si>
    <t xml:space="preserve">Income tax on items that will not be </t>
  </si>
  <si>
    <t xml:space="preserve">   reclassified to profit or loss</t>
  </si>
  <si>
    <t xml:space="preserve">Total items that will not be reclassified to </t>
  </si>
  <si>
    <t>profit or loss</t>
  </si>
  <si>
    <t>Other comprehensive income (expense)</t>
  </si>
  <si>
    <t>for the year, net of tax</t>
  </si>
  <si>
    <t>Total comprehensive income for the year</t>
  </si>
  <si>
    <t xml:space="preserve">Earnings per share </t>
  </si>
  <si>
    <t>Basic earnings per share</t>
  </si>
  <si>
    <t>Statement of Changes in Equity</t>
  </si>
  <si>
    <t>of equity</t>
  </si>
  <si>
    <t xml:space="preserve">Other </t>
  </si>
  <si>
    <t>comprehensive</t>
  </si>
  <si>
    <t xml:space="preserve"> expense</t>
  </si>
  <si>
    <t>Issued and</t>
  </si>
  <si>
    <t>Reserve for</t>
  </si>
  <si>
    <t>Appropriated</t>
  </si>
  <si>
    <t>Remeasurements</t>
  </si>
  <si>
    <t>paid-up</t>
  </si>
  <si>
    <t>Share</t>
  </si>
  <si>
    <t>share-based</t>
  </si>
  <si>
    <t>Distribution</t>
  </si>
  <si>
    <t>Contribution</t>
  </si>
  <si>
    <t>- legal</t>
  </si>
  <si>
    <t xml:space="preserve"> employee</t>
  </si>
  <si>
    <t>share capital</t>
  </si>
  <si>
    <t>premium</t>
  </si>
  <si>
    <t>payment</t>
  </si>
  <si>
    <t>to shareholders</t>
  </si>
  <si>
    <t>from shareholders</t>
  </si>
  <si>
    <t>repurchase share</t>
  </si>
  <si>
    <t>reserve</t>
  </si>
  <si>
    <t>benefit obligations</t>
  </si>
  <si>
    <t>Opening balance at 1 January 2023</t>
  </si>
  <si>
    <t>Transactions with owners during the year</t>
  </si>
  <si>
    <t>Receive share subscription</t>
  </si>
  <si>
    <t>Increase in ordinary shares</t>
  </si>
  <si>
    <t>Reserve for repurchase share</t>
  </si>
  <si>
    <t>Share-based payment</t>
  </si>
  <si>
    <t>Appropriation of legal reserve</t>
  </si>
  <si>
    <t>Closing balance at 31 December 2023</t>
  </si>
  <si>
    <t>Opening balance at 1 January 2024</t>
  </si>
  <si>
    <t>Decrease in reserve for repurchase share</t>
  </si>
  <si>
    <t>Dividend payments</t>
  </si>
  <si>
    <t>Closing balance at 31 December 2024</t>
  </si>
  <si>
    <t>Statement of Cash Flows</t>
  </si>
  <si>
    <t>Cash flows from operating activities</t>
  </si>
  <si>
    <t xml:space="preserve">Profit before income tax </t>
  </si>
  <si>
    <t>Adjustments for:</t>
  </si>
  <si>
    <t>Depreciation</t>
  </si>
  <si>
    <t>19, 20</t>
  </si>
  <si>
    <t>Amortisation</t>
  </si>
  <si>
    <t>Share-based payment expenses</t>
  </si>
  <si>
    <t>Loss from disposal on assets</t>
  </si>
  <si>
    <t>Loss from write-off on assets</t>
  </si>
  <si>
    <t>Employee benefit expenses</t>
  </si>
  <si>
    <t>Gain from unrealised on exchange rate</t>
  </si>
  <si>
    <t>Interest income from lease contract</t>
  </si>
  <si>
    <t>Interest income</t>
  </si>
  <si>
    <t>Provision for warranty expenses</t>
  </si>
  <si>
    <t>Expected credit loss</t>
  </si>
  <si>
    <t>Loss from write-off witholding tax</t>
  </si>
  <si>
    <t>Changes in working capital:</t>
  </si>
  <si>
    <t>- Trade and other receivables</t>
  </si>
  <si>
    <t>- Contract assets</t>
  </si>
  <si>
    <t>- Lease receivables</t>
  </si>
  <si>
    <t>- Inventories</t>
  </si>
  <si>
    <t>- Advance payment for projects</t>
  </si>
  <si>
    <t>- Other current assets</t>
  </si>
  <si>
    <t>- Other non-current assets</t>
  </si>
  <si>
    <t>- Trade and other payables</t>
  </si>
  <si>
    <t>- Contract liabilities</t>
  </si>
  <si>
    <t>- Other current liabilities</t>
  </si>
  <si>
    <t>- Other non-current liabilities</t>
  </si>
  <si>
    <t>- Payment for warranty liabilities</t>
  </si>
  <si>
    <t xml:space="preserve">- Proceeds from transfering of employees </t>
  </si>
  <si>
    <t xml:space="preserve">    from related parties</t>
  </si>
  <si>
    <t>Cash generated from operations</t>
  </si>
  <si>
    <t>Interest paid</t>
  </si>
  <si>
    <t>Income tax paid</t>
  </si>
  <si>
    <t>Income tax received</t>
  </si>
  <si>
    <t>Net cash generated from operating activities</t>
  </si>
  <si>
    <t xml:space="preserve">Cash flows from investing activities </t>
  </si>
  <si>
    <t>Increase in restricted deposit at bank</t>
  </si>
  <si>
    <t>Increase in financial assets</t>
  </si>
  <si>
    <t>measured at amortised cost</t>
  </si>
  <si>
    <t>at fair value through other comprehensive income</t>
  </si>
  <si>
    <t>Payment for contribution of EJIP program</t>
  </si>
  <si>
    <t xml:space="preserve">Payments for purchases of building improvement </t>
  </si>
  <si>
    <t>and equipment</t>
  </si>
  <si>
    <t>Proceeds from disposal of equipment</t>
  </si>
  <si>
    <t>Payments for purchases of computer software</t>
  </si>
  <si>
    <t>Interest received</t>
  </si>
  <si>
    <t>Loan made to parent</t>
  </si>
  <si>
    <t>Repayments received from loan to parent</t>
  </si>
  <si>
    <t>Net cash used in investing activities</t>
  </si>
  <si>
    <t xml:space="preserve">Cash flows from financing activities </t>
  </si>
  <si>
    <t xml:space="preserve">Proceeds from short-term borrowing </t>
  </si>
  <si>
    <t>Proceeds from short-term borrowing from related parties</t>
  </si>
  <si>
    <t xml:space="preserve">Proceeds from long-term borrowing </t>
  </si>
  <si>
    <t>Proceeds from issuance of ordinary shares</t>
  </si>
  <si>
    <t xml:space="preserve">Repayments of short-term borrowing </t>
  </si>
  <si>
    <t>Repayments of short-term borrowing from related parties</t>
  </si>
  <si>
    <t xml:space="preserve">Repayments of long-term borrowing </t>
  </si>
  <si>
    <t>Payment front-end fee of borrowing</t>
  </si>
  <si>
    <t>Dividend payment</t>
  </si>
  <si>
    <t>Repayments of lease liabilities</t>
  </si>
  <si>
    <t>Net cash generated from financing activities</t>
  </si>
  <si>
    <t>Net increase in cash and cash equivalents</t>
  </si>
  <si>
    <t>Opening balance of cash and cash equivalents</t>
  </si>
  <si>
    <t>Closing balance of cash and cash equivalents</t>
  </si>
  <si>
    <t xml:space="preserve">Pro Inside Public Company Limited </t>
  </si>
  <si>
    <t>Non-cash transactions</t>
  </si>
  <si>
    <t>Significant non-cash transactions are as follows:</t>
  </si>
  <si>
    <t>Acquisition of right-of-use assets</t>
  </si>
  <si>
    <t xml:space="preserve">Employee transferring from related parties </t>
  </si>
  <si>
    <t xml:space="preserve">Acquisition of building improvement and equipment </t>
  </si>
  <si>
    <t xml:space="preserve">   not yet paid</t>
  </si>
  <si>
    <t>Acquisition of computer software not yet paid</t>
  </si>
  <si>
    <t xml:space="preserve">Payment for purchase of financial assets measured </t>
  </si>
  <si>
    <t>Proceeds from disposal of financial assets measured</t>
  </si>
  <si>
    <t>Proceeds from employee resignation from EJIP program</t>
  </si>
  <si>
    <t>Director  ___________________________           Director  ___________________________</t>
  </si>
  <si>
    <t>Other component</t>
  </si>
  <si>
    <t>The accompanying notes on page 15 to 65 are an integral part of these financial statements.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</si>
</sst>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#,##0;\(#,##0\)"/>
    <numFmt numFmtId="168" formatCode="_(* #,##0_);_(* \(#,##0\);_(* &quot;-&quot;??_);_(@_)"/>
    <numFmt numFmtId="169" formatCode="_(* #,##0.00_);_(* \(#,##0.00\);_(* &quot;-&quot;_);_(@_)"/>
    <numFmt numFmtId="170" formatCode="_(* #,##0_);_(* \(#,##0\);_(* &quot;-&quot;???\ _);_(@_)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4"/>
      <name val="Cordia Ne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165" fontId="7" fillId="0" borderId="0" applyFont="0" applyFill="0" applyBorder="0" applyAlignment="0" applyProtection="0"/>
    <xf numFmtId="0" fontId="7" fillId="0" borderId="0"/>
  </cellStyleXfs>
  <cellXfs count="107">
    <xf numFmtId="0" fontId="0" fillId="0" borderId="0" xfId="0"/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8" fontId="2" fillId="0" borderId="0" xfId="0" applyNumberFormat="1" applyFont="1"/>
    <xf numFmtId="168" fontId="2" fillId="0" borderId="0" xfId="0" applyNumberFormat="1" applyFont="1" applyAlignment="1">
      <alignment vertical="center"/>
    </xf>
    <xf numFmtId="168" fontId="1" fillId="0" borderId="0" xfId="0" quotePrefix="1" applyNumberFormat="1" applyFont="1" applyAlignment="1">
      <alignment horizontal="left" vertical="center"/>
    </xf>
    <xf numFmtId="0" fontId="1" fillId="0" borderId="0" xfId="0" quotePrefix="1" applyFont="1" applyAlignment="1">
      <alignment horizontal="center" vertical="center"/>
    </xf>
    <xf numFmtId="37" fontId="2" fillId="0" borderId="0" xfId="0" applyNumberFormat="1" applyFont="1" applyAlignment="1">
      <alignment horizontal="center" vertical="center"/>
    </xf>
    <xf numFmtId="37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quotePrefix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quotePrefix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3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left" vertical="center"/>
    </xf>
    <xf numFmtId="167" fontId="2" fillId="0" borderId="0" xfId="0" applyNumberFormat="1" applyFont="1" applyAlignment="1">
      <alignment horizontal="centerContinuous" vertical="center"/>
    </xf>
    <xf numFmtId="166" fontId="2" fillId="0" borderId="0" xfId="0" applyNumberFormat="1" applyFont="1" applyAlignment="1">
      <alignment horizontal="centerContinuous" vertical="center"/>
    </xf>
    <xf numFmtId="0" fontId="1" fillId="0" borderId="1" xfId="0" applyFont="1" applyBorder="1" applyAlignment="1">
      <alignment vertical="center"/>
    </xf>
    <xf numFmtId="167" fontId="1" fillId="0" borderId="1" xfId="0" applyNumberFormat="1" applyFont="1" applyBorder="1" applyAlignment="1">
      <alignment horizontal="left" vertical="center"/>
    </xf>
    <xf numFmtId="167" fontId="2" fillId="0" borderId="1" xfId="0" applyNumberFormat="1" applyFont="1" applyBorder="1" applyAlignment="1">
      <alignment horizontal="centerContinuous" vertical="center"/>
    </xf>
    <xf numFmtId="166" fontId="2" fillId="0" borderId="1" xfId="0" applyNumberFormat="1" applyFont="1" applyBorder="1" applyAlignment="1">
      <alignment horizontal="centerContinuous" vertical="center"/>
    </xf>
    <xf numFmtId="167" fontId="1" fillId="0" borderId="3" xfId="0" applyNumberFormat="1" applyFont="1" applyBorder="1" applyAlignment="1">
      <alignment horizontal="left" vertical="center"/>
    </xf>
    <xf numFmtId="167" fontId="2" fillId="0" borderId="3" xfId="0" applyNumberFormat="1" applyFont="1" applyBorder="1" applyAlignment="1">
      <alignment horizontal="centerContinuous" vertical="center"/>
    </xf>
    <xf numFmtId="167" fontId="1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vertical="center"/>
    </xf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7" fontId="2" fillId="0" borderId="0" xfId="0" quotePrefix="1" applyNumberFormat="1" applyFont="1" applyAlignment="1">
      <alignment horizontal="left" vertical="center"/>
    </xf>
    <xf numFmtId="167" fontId="1" fillId="0" borderId="0" xfId="0" quotePrefix="1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6" fontId="2" fillId="0" borderId="1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centerContinuous" vertical="center"/>
    </xf>
    <xf numFmtId="164" fontId="1" fillId="0" borderId="0" xfId="0" quotePrefix="1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1" fillId="0" borderId="1" xfId="0" quotePrefix="1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Continuous" vertical="center"/>
    </xf>
    <xf numFmtId="164" fontId="2" fillId="0" borderId="3" xfId="0" applyNumberFormat="1" applyFont="1" applyBorder="1" applyAlignment="1">
      <alignment horizontal="centerContinuous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left" vertical="center"/>
    </xf>
    <xf numFmtId="0" fontId="1" fillId="0" borderId="0" xfId="1" applyFont="1" applyAlignment="1">
      <alignment vertical="center"/>
    </xf>
    <xf numFmtId="167" fontId="2" fillId="0" borderId="0" xfId="3" applyNumberFormat="1" applyFont="1" applyAlignment="1">
      <alignment vertical="center"/>
    </xf>
    <xf numFmtId="167" fontId="2" fillId="0" borderId="0" xfId="3" applyNumberFormat="1" applyFont="1" applyAlignment="1">
      <alignment horizontal="center" vertical="center"/>
    </xf>
    <xf numFmtId="164" fontId="1" fillId="0" borderId="0" xfId="2" quotePrefix="1" applyNumberFormat="1" applyFont="1" applyFill="1" applyBorder="1" applyAlignment="1">
      <alignment horizontal="right" vertical="center"/>
    </xf>
    <xf numFmtId="167" fontId="1" fillId="0" borderId="0" xfId="3" quotePrefix="1" applyNumberFormat="1" applyFont="1" applyAlignment="1">
      <alignment horizontal="left" vertical="center"/>
    </xf>
    <xf numFmtId="0" fontId="2" fillId="0" borderId="0" xfId="1" applyFont="1" applyAlignment="1">
      <alignment vertical="center"/>
    </xf>
    <xf numFmtId="37" fontId="2" fillId="0" borderId="0" xfId="1" applyNumberFormat="1" applyFont="1" applyAlignment="1">
      <alignment horizontal="left" vertical="center"/>
    </xf>
    <xf numFmtId="37" fontId="2" fillId="0" borderId="0" xfId="1" quotePrefix="1" applyNumberFormat="1" applyFont="1" applyAlignment="1">
      <alignment horizontal="left" vertical="center"/>
    </xf>
    <xf numFmtId="37" fontId="2" fillId="0" borderId="0" xfId="1" applyNumberFormat="1" applyFont="1" applyAlignment="1">
      <alignment horizontal="center" vertical="center"/>
    </xf>
    <xf numFmtId="170" fontId="2" fillId="0" borderId="0" xfId="1" applyNumberFormat="1" applyFont="1" applyAlignment="1">
      <alignment horizontal="right" vertical="center"/>
    </xf>
    <xf numFmtId="164" fontId="2" fillId="0" borderId="0" xfId="3" applyNumberFormat="1" applyFont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horizontal="center" vertical="center"/>
    </xf>
    <xf numFmtId="0" fontId="2" fillId="0" borderId="0" xfId="3" applyFont="1" applyAlignment="1">
      <alignment vertical="center"/>
    </xf>
    <xf numFmtId="0" fontId="2" fillId="0" borderId="0" xfId="3" quotePrefix="1" applyFont="1" applyAlignment="1">
      <alignment vertical="center"/>
    </xf>
    <xf numFmtId="164" fontId="2" fillId="0" borderId="0" xfId="2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/>
    </xf>
    <xf numFmtId="166" fontId="1" fillId="0" borderId="0" xfId="0" quotePrefix="1" applyNumberFormat="1" applyFont="1" applyAlignment="1">
      <alignment horizontal="right" vertical="center"/>
    </xf>
    <xf numFmtId="0" fontId="2" fillId="0" borderId="0" xfId="0" applyFont="1" applyAlignment="1">
      <alignment horizontal="centerContinuous" vertical="center"/>
    </xf>
    <xf numFmtId="166" fontId="1" fillId="0" borderId="0" xfId="0" applyNumberFormat="1" applyFont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164" fontId="2" fillId="0" borderId="1" xfId="0" quotePrefix="1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4">
    <cellStyle name="Comma 2 7" xfId="2" xr:uid="{FA0D04EC-F6F2-45D7-9E6F-BF91B6134B3F}"/>
    <cellStyle name="Normal" xfId="0" builtinId="0"/>
    <cellStyle name="Normal 2 3" xfId="1" xr:uid="{7229EEA3-1700-442A-BF5E-EB2BD085D981}"/>
    <cellStyle name="Normal 9" xfId="3" xr:uid="{F81B16AB-BD2F-429F-B003-8F2CDF932F4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1FDB5-C590-4345-9013-F4FAB8DA57AE}">
  <dimension ref="A1:G143"/>
  <sheetViews>
    <sheetView tabSelected="1" topLeftCell="A141" zoomScaleNormal="100" zoomScaleSheetLayoutView="120" workbookViewId="0">
      <selection activeCell="C163" sqref="C163"/>
    </sheetView>
  </sheetViews>
  <sheetFormatPr defaultColWidth="8.140625" defaultRowHeight="16.5" customHeight="1" x14ac:dyDescent="0.25"/>
  <cols>
    <col min="1" max="1" width="1.7109375" style="16" customWidth="1"/>
    <col min="2" max="2" width="42.42578125" style="16" customWidth="1"/>
    <col min="3" max="3" width="7.7109375" style="16" customWidth="1"/>
    <col min="4" max="4" width="0.7109375" style="16" customWidth="1"/>
    <col min="5" max="5" width="15.28515625" style="2" customWidth="1"/>
    <col min="6" max="6" width="0.7109375" style="16" customWidth="1"/>
    <col min="7" max="7" width="15.28515625" style="2" customWidth="1"/>
    <col min="8" max="16384" width="8.140625" style="16"/>
  </cols>
  <sheetData>
    <row r="1" spans="1:7" ht="16.5" customHeight="1" x14ac:dyDescent="0.25">
      <c r="A1" s="48" t="s">
        <v>0</v>
      </c>
    </row>
    <row r="2" spans="1:7" ht="16.5" customHeight="1" x14ac:dyDescent="0.25">
      <c r="A2" s="17" t="s">
        <v>1</v>
      </c>
      <c r="B2" s="48"/>
      <c r="C2" s="4"/>
      <c r="D2" s="4"/>
    </row>
    <row r="3" spans="1:7" ht="16.5" customHeight="1" x14ac:dyDescent="0.25">
      <c r="A3" s="12" t="s">
        <v>2</v>
      </c>
      <c r="B3" s="13"/>
      <c r="C3" s="44"/>
      <c r="D3" s="44"/>
      <c r="E3" s="50"/>
      <c r="F3" s="19"/>
      <c r="G3" s="50"/>
    </row>
    <row r="4" spans="1:7" ht="16.5" customHeight="1" x14ac:dyDescent="0.25">
      <c r="A4" s="48"/>
      <c r="B4" s="48"/>
      <c r="C4" s="4"/>
      <c r="D4" s="4"/>
      <c r="E4" s="59"/>
      <c r="F4" s="57"/>
      <c r="G4" s="59"/>
    </row>
    <row r="5" spans="1:7" ht="16.5" customHeight="1" x14ac:dyDescent="0.25">
      <c r="A5" s="48"/>
      <c r="B5" s="48"/>
      <c r="C5" s="4"/>
      <c r="D5" s="4"/>
      <c r="E5" s="58"/>
      <c r="F5" s="57"/>
      <c r="G5" s="58"/>
    </row>
    <row r="6" spans="1:7" s="17" customFormat="1" ht="16.5" customHeight="1" x14ac:dyDescent="0.25">
      <c r="C6" s="15"/>
      <c r="D6" s="15"/>
      <c r="E6" s="54" t="s">
        <v>3</v>
      </c>
      <c r="F6" s="51"/>
      <c r="G6" s="54" t="s">
        <v>4</v>
      </c>
    </row>
    <row r="7" spans="1:7" s="17" customFormat="1" ht="16.5" customHeight="1" x14ac:dyDescent="0.25">
      <c r="C7" s="23" t="s">
        <v>5</v>
      </c>
      <c r="D7" s="14"/>
      <c r="E7" s="52" t="s">
        <v>6</v>
      </c>
      <c r="F7" s="51"/>
      <c r="G7" s="52" t="s">
        <v>6</v>
      </c>
    </row>
    <row r="8" spans="1:7" s="17" customFormat="1" ht="16.5" customHeight="1" x14ac:dyDescent="0.25">
      <c r="C8" s="15"/>
      <c r="D8" s="14"/>
      <c r="E8" s="58"/>
      <c r="F8" s="51"/>
      <c r="G8" s="58"/>
    </row>
    <row r="9" spans="1:7" s="17" customFormat="1" ht="16.5" customHeight="1" x14ac:dyDescent="0.25">
      <c r="A9" s="45" t="s">
        <v>7</v>
      </c>
      <c r="C9" s="15"/>
      <c r="D9" s="15"/>
      <c r="E9" s="59"/>
      <c r="F9" s="51"/>
      <c r="G9" s="59"/>
    </row>
    <row r="10" spans="1:7" ht="16.5" customHeight="1" x14ac:dyDescent="0.25">
      <c r="B10" s="17"/>
      <c r="C10" s="4"/>
      <c r="D10" s="4"/>
      <c r="E10" s="59"/>
      <c r="F10" s="57"/>
      <c r="G10" s="59"/>
    </row>
    <row r="11" spans="1:7" ht="16.5" customHeight="1" x14ac:dyDescent="0.25">
      <c r="A11" s="45" t="s">
        <v>8</v>
      </c>
      <c r="B11" s="17"/>
      <c r="C11" s="4"/>
      <c r="D11" s="4"/>
      <c r="E11" s="59"/>
      <c r="F11" s="57"/>
      <c r="G11" s="59"/>
    </row>
    <row r="12" spans="1:7" ht="16.5" customHeight="1" x14ac:dyDescent="0.25">
      <c r="A12" s="17"/>
      <c r="B12" s="17"/>
      <c r="C12" s="4"/>
      <c r="D12" s="4"/>
      <c r="E12" s="59"/>
      <c r="F12" s="57"/>
      <c r="G12" s="59"/>
    </row>
    <row r="13" spans="1:7" ht="16.5" customHeight="1" x14ac:dyDescent="0.25">
      <c r="A13" s="16" t="s">
        <v>9</v>
      </c>
      <c r="B13" s="49"/>
      <c r="C13" s="1">
        <v>10</v>
      </c>
      <c r="D13" s="4"/>
      <c r="E13" s="59">
        <v>138263851</v>
      </c>
      <c r="F13" s="57"/>
      <c r="G13" s="59">
        <v>78450711</v>
      </c>
    </row>
    <row r="14" spans="1:7" ht="16.5" customHeight="1" x14ac:dyDescent="0.25">
      <c r="A14" s="41" t="s">
        <v>10</v>
      </c>
      <c r="B14" s="49"/>
      <c r="C14" s="1"/>
      <c r="D14" s="4"/>
      <c r="E14" s="59">
        <v>667043</v>
      </c>
      <c r="F14" s="57"/>
      <c r="G14" s="59">
        <v>375562</v>
      </c>
    </row>
    <row r="15" spans="1:7" ht="16.5" customHeight="1" x14ac:dyDescent="0.25">
      <c r="A15" s="16" t="s">
        <v>11</v>
      </c>
      <c r="B15" s="49"/>
      <c r="C15" s="1">
        <v>11</v>
      </c>
      <c r="D15" s="4"/>
      <c r="E15" s="59">
        <v>88777822</v>
      </c>
      <c r="F15" s="57"/>
      <c r="G15" s="59">
        <v>234690886</v>
      </c>
    </row>
    <row r="16" spans="1:7" ht="16.5" customHeight="1" x14ac:dyDescent="0.25">
      <c r="A16" s="16" t="s">
        <v>12</v>
      </c>
      <c r="B16" s="49"/>
      <c r="C16" s="1">
        <v>12</v>
      </c>
      <c r="D16" s="4"/>
      <c r="E16" s="59">
        <v>16705656</v>
      </c>
      <c r="F16" s="57"/>
      <c r="G16" s="59" t="s">
        <v>13</v>
      </c>
    </row>
    <row r="17" spans="1:7" ht="16.5" customHeight="1" x14ac:dyDescent="0.25">
      <c r="A17" s="16" t="s">
        <v>14</v>
      </c>
      <c r="B17" s="49"/>
      <c r="C17" s="1">
        <v>13</v>
      </c>
      <c r="D17" s="4"/>
      <c r="E17" s="59">
        <v>784449398</v>
      </c>
      <c r="F17" s="57"/>
      <c r="G17" s="59">
        <v>379232505</v>
      </c>
    </row>
    <row r="18" spans="1:7" ht="16.5" customHeight="1" x14ac:dyDescent="0.25">
      <c r="A18" s="16" t="s">
        <v>15</v>
      </c>
      <c r="B18" s="49"/>
      <c r="C18" s="1">
        <v>15</v>
      </c>
      <c r="D18" s="4"/>
      <c r="E18" s="59">
        <v>68946390</v>
      </c>
      <c r="F18" s="57"/>
      <c r="G18" s="59">
        <v>36416511</v>
      </c>
    </row>
    <row r="19" spans="1:7" ht="16.5" customHeight="1" x14ac:dyDescent="0.25">
      <c r="A19" s="16" t="s">
        <v>16</v>
      </c>
      <c r="B19" s="49"/>
      <c r="C19" s="1">
        <v>17</v>
      </c>
      <c r="D19" s="4"/>
      <c r="E19" s="59">
        <v>290508971</v>
      </c>
      <c r="F19" s="57"/>
      <c r="G19" s="59">
        <v>59805666</v>
      </c>
    </row>
    <row r="20" spans="1:7" ht="16.5" customHeight="1" x14ac:dyDescent="0.25">
      <c r="A20" s="16" t="s">
        <v>17</v>
      </c>
      <c r="B20" s="49"/>
      <c r="C20" s="1"/>
      <c r="D20" s="4"/>
      <c r="E20" s="63">
        <v>17694250</v>
      </c>
      <c r="F20" s="57"/>
      <c r="G20" s="63">
        <v>2788841</v>
      </c>
    </row>
    <row r="21" spans="1:7" ht="16.5" customHeight="1" x14ac:dyDescent="0.25">
      <c r="A21" s="49"/>
      <c r="B21" s="49"/>
      <c r="C21" s="4"/>
      <c r="D21" s="4"/>
      <c r="E21" s="59"/>
      <c r="F21" s="57"/>
      <c r="G21" s="59"/>
    </row>
    <row r="22" spans="1:7" ht="16.5" customHeight="1" x14ac:dyDescent="0.25">
      <c r="A22" s="48" t="s">
        <v>18</v>
      </c>
      <c r="C22" s="4"/>
      <c r="D22" s="4"/>
      <c r="E22" s="63">
        <f>SUM(E13:E21)</f>
        <v>1406013381</v>
      </c>
      <c r="F22" s="57"/>
      <c r="G22" s="63">
        <v>791760682</v>
      </c>
    </row>
    <row r="23" spans="1:7" ht="16.5" customHeight="1" x14ac:dyDescent="0.25">
      <c r="A23" s="49"/>
      <c r="B23" s="49"/>
      <c r="C23" s="4"/>
      <c r="D23" s="4"/>
      <c r="E23" s="59"/>
      <c r="F23" s="57"/>
      <c r="G23" s="59"/>
    </row>
    <row r="24" spans="1:7" ht="16.5" customHeight="1" x14ac:dyDescent="0.25">
      <c r="A24" s="48" t="s">
        <v>19</v>
      </c>
      <c r="B24" s="48"/>
      <c r="C24" s="4"/>
      <c r="D24" s="4"/>
      <c r="E24" s="59"/>
      <c r="F24" s="57"/>
      <c r="G24" s="59"/>
    </row>
    <row r="25" spans="1:7" ht="16.5" customHeight="1" x14ac:dyDescent="0.25">
      <c r="A25" s="48"/>
      <c r="B25" s="48"/>
      <c r="C25" s="4"/>
      <c r="D25" s="4"/>
      <c r="E25" s="59"/>
      <c r="F25" s="57"/>
      <c r="G25" s="59"/>
    </row>
    <row r="26" spans="1:7" ht="16.5" customHeight="1" x14ac:dyDescent="0.25">
      <c r="A26" s="49" t="s">
        <v>20</v>
      </c>
      <c r="B26" s="48"/>
      <c r="C26" s="84">
        <v>18</v>
      </c>
      <c r="D26" s="4"/>
      <c r="E26" s="59">
        <v>128178906</v>
      </c>
      <c r="F26" s="57"/>
      <c r="G26" s="59">
        <v>71676751</v>
      </c>
    </row>
    <row r="27" spans="1:7" ht="16.5" customHeight="1" x14ac:dyDescent="0.25">
      <c r="A27" s="49" t="s">
        <v>21</v>
      </c>
      <c r="B27" s="48"/>
      <c r="C27" s="84">
        <v>12</v>
      </c>
      <c r="D27" s="4"/>
      <c r="E27" s="59">
        <v>21395679</v>
      </c>
      <c r="F27" s="57"/>
      <c r="G27" s="59">
        <v>0</v>
      </c>
    </row>
    <row r="28" spans="1:7" ht="16.5" customHeight="1" x14ac:dyDescent="0.25">
      <c r="A28" s="49" t="s">
        <v>22</v>
      </c>
      <c r="B28" s="48"/>
      <c r="C28" s="84"/>
      <c r="D28" s="4"/>
      <c r="E28" s="59"/>
      <c r="F28" s="57"/>
      <c r="G28" s="59"/>
    </row>
    <row r="29" spans="1:7" ht="16.5" customHeight="1" x14ac:dyDescent="0.25">
      <c r="A29" s="49"/>
      <c r="B29" s="49" t="s">
        <v>23</v>
      </c>
      <c r="C29" s="84"/>
      <c r="D29" s="4"/>
      <c r="E29" s="59">
        <v>0</v>
      </c>
      <c r="F29" s="57"/>
      <c r="G29" s="59">
        <v>200000</v>
      </c>
    </row>
    <row r="30" spans="1:7" ht="16.5" customHeight="1" x14ac:dyDescent="0.25">
      <c r="A30" s="16" t="s">
        <v>24</v>
      </c>
      <c r="B30" s="48"/>
      <c r="C30" s="84">
        <v>13</v>
      </c>
      <c r="D30" s="4"/>
      <c r="E30" s="59">
        <v>4392185</v>
      </c>
      <c r="F30" s="57"/>
      <c r="G30" s="59">
        <v>19325372</v>
      </c>
    </row>
    <row r="31" spans="1:7" ht="16.5" customHeight="1" x14ac:dyDescent="0.25">
      <c r="A31" s="49" t="s">
        <v>25</v>
      </c>
      <c r="C31" s="84">
        <v>19</v>
      </c>
      <c r="D31" s="4"/>
      <c r="E31" s="59">
        <v>172493901</v>
      </c>
      <c r="F31" s="57"/>
      <c r="G31" s="59">
        <v>229981969</v>
      </c>
    </row>
    <row r="32" spans="1:7" ht="16.5" customHeight="1" x14ac:dyDescent="0.25">
      <c r="A32" s="49" t="s">
        <v>26</v>
      </c>
      <c r="C32" s="84">
        <v>20</v>
      </c>
      <c r="D32" s="4"/>
      <c r="E32" s="59">
        <v>14060022</v>
      </c>
      <c r="F32" s="57"/>
      <c r="G32" s="59">
        <v>15854355</v>
      </c>
    </row>
    <row r="33" spans="1:7" ht="16.5" customHeight="1" x14ac:dyDescent="0.25">
      <c r="A33" s="49" t="s">
        <v>27</v>
      </c>
      <c r="C33" s="84"/>
      <c r="D33" s="4"/>
      <c r="E33" s="59">
        <v>2531220</v>
      </c>
      <c r="F33" s="57"/>
      <c r="G33" s="59">
        <v>2843111</v>
      </c>
    </row>
    <row r="34" spans="1:7" ht="16.5" customHeight="1" x14ac:dyDescent="0.25">
      <c r="A34" s="16" t="s">
        <v>28</v>
      </c>
      <c r="C34" s="84">
        <v>21</v>
      </c>
      <c r="D34" s="4"/>
      <c r="E34" s="59">
        <v>2984225</v>
      </c>
      <c r="F34" s="57"/>
      <c r="G34" s="59">
        <v>3436826</v>
      </c>
    </row>
    <row r="35" spans="1:7" ht="16.5" customHeight="1" x14ac:dyDescent="0.25">
      <c r="A35" s="49" t="s">
        <v>29</v>
      </c>
      <c r="C35" s="1"/>
      <c r="D35" s="4"/>
      <c r="E35" s="63">
        <v>2466567</v>
      </c>
      <c r="F35" s="57"/>
      <c r="G35" s="63">
        <v>5016490</v>
      </c>
    </row>
    <row r="36" spans="1:7" ht="16.5" customHeight="1" x14ac:dyDescent="0.25">
      <c r="C36" s="4"/>
      <c r="D36" s="4"/>
      <c r="E36" s="59"/>
      <c r="F36" s="57"/>
      <c r="G36" s="59"/>
    </row>
    <row r="37" spans="1:7" ht="16.5" customHeight="1" x14ac:dyDescent="0.25">
      <c r="A37" s="48" t="s">
        <v>30</v>
      </c>
      <c r="C37" s="4"/>
      <c r="D37" s="4"/>
      <c r="E37" s="63">
        <f>SUM(E26:E35)</f>
        <v>348502705</v>
      </c>
      <c r="F37" s="57"/>
      <c r="G37" s="63">
        <v>348334874</v>
      </c>
    </row>
    <row r="38" spans="1:7" ht="16.5" customHeight="1" x14ac:dyDescent="0.25">
      <c r="C38" s="4"/>
      <c r="D38" s="4"/>
      <c r="E38" s="59"/>
      <c r="F38" s="57"/>
      <c r="G38" s="59"/>
    </row>
    <row r="39" spans="1:7" ht="16.5" customHeight="1" thickBot="1" x14ac:dyDescent="0.3">
      <c r="A39" s="17" t="s">
        <v>31</v>
      </c>
      <c r="B39" s="17"/>
      <c r="C39" s="4"/>
      <c r="D39" s="4"/>
      <c r="E39" s="64">
        <f>SUM(E22+E37)</f>
        <v>1754516086</v>
      </c>
      <c r="F39" s="57"/>
      <c r="G39" s="64">
        <v>1140095556</v>
      </c>
    </row>
    <row r="40" spans="1:7" ht="16.5" customHeight="1" thickTop="1" x14ac:dyDescent="0.25">
      <c r="A40" s="17"/>
      <c r="B40" s="17"/>
      <c r="C40" s="4"/>
      <c r="D40" s="4"/>
      <c r="E40" s="59"/>
      <c r="F40" s="57"/>
      <c r="G40" s="59"/>
    </row>
    <row r="41" spans="1:7" ht="16.5" customHeight="1" x14ac:dyDescent="0.25">
      <c r="A41" s="17"/>
      <c r="B41" s="17"/>
      <c r="C41" s="4"/>
      <c r="D41" s="4"/>
      <c r="E41" s="59"/>
      <c r="F41" s="57"/>
      <c r="G41" s="59"/>
    </row>
    <row r="42" spans="1:7" ht="14.25" customHeight="1" x14ac:dyDescent="0.25">
      <c r="B42" s="49"/>
      <c r="C42" s="10"/>
      <c r="D42" s="10"/>
    </row>
    <row r="43" spans="1:7" ht="14.25" customHeight="1" x14ac:dyDescent="0.25">
      <c r="A43" s="49"/>
      <c r="B43" s="17"/>
      <c r="C43" s="10"/>
      <c r="D43" s="10"/>
    </row>
    <row r="44" spans="1:7" ht="16.5" customHeight="1" x14ac:dyDescent="0.25">
      <c r="A44" s="17"/>
      <c r="C44" s="15"/>
      <c r="D44" s="15"/>
      <c r="E44" s="15"/>
      <c r="F44" s="15"/>
      <c r="G44" s="15"/>
    </row>
    <row r="45" spans="1:7" ht="16.5" customHeight="1" x14ac:dyDescent="0.25">
      <c r="A45" s="103" t="s">
        <v>225</v>
      </c>
      <c r="B45" s="103"/>
      <c r="C45" s="103"/>
      <c r="D45" s="103"/>
      <c r="E45" s="103"/>
      <c r="F45" s="103"/>
      <c r="G45" s="103"/>
    </row>
    <row r="46" spans="1:7" ht="16.5" customHeight="1" x14ac:dyDescent="0.25">
      <c r="A46" s="17"/>
      <c r="C46" s="15"/>
      <c r="D46" s="15"/>
      <c r="E46" s="15"/>
      <c r="F46" s="15"/>
      <c r="G46" s="15"/>
    </row>
    <row r="47" spans="1:7" ht="16.5" customHeight="1" x14ac:dyDescent="0.25">
      <c r="E47" s="16"/>
      <c r="G47" s="16"/>
    </row>
    <row r="48" spans="1:7" ht="21.95" customHeight="1" x14ac:dyDescent="0.25">
      <c r="A48" s="18" t="s">
        <v>227</v>
      </c>
      <c r="B48" s="19"/>
      <c r="C48" s="19"/>
      <c r="D48" s="19"/>
      <c r="E48" s="19"/>
      <c r="F48" s="19"/>
      <c r="G48" s="19"/>
    </row>
    <row r="49" spans="1:7" ht="16.5" customHeight="1" x14ac:dyDescent="0.25">
      <c r="A49" s="48" t="str">
        <f>A1</f>
        <v>Pro Inside Public Company Limited</v>
      </c>
    </row>
    <row r="50" spans="1:7" ht="16.5" customHeight="1" x14ac:dyDescent="0.25">
      <c r="A50" s="48" t="s">
        <v>1</v>
      </c>
      <c r="B50" s="48"/>
      <c r="C50" s="4"/>
      <c r="D50" s="4"/>
    </row>
    <row r="51" spans="1:7" ht="16.5" customHeight="1" x14ac:dyDescent="0.25">
      <c r="A51" s="12" t="s">
        <v>2</v>
      </c>
      <c r="B51" s="13"/>
      <c r="C51" s="44"/>
      <c r="D51" s="44"/>
      <c r="E51" s="50"/>
      <c r="F51" s="19"/>
      <c r="G51" s="50"/>
    </row>
    <row r="52" spans="1:7" ht="16.5" customHeight="1" x14ac:dyDescent="0.25">
      <c r="A52" s="48"/>
      <c r="B52" s="22"/>
      <c r="C52" s="4"/>
      <c r="D52" s="4"/>
    </row>
    <row r="53" spans="1:7" ht="16.5" customHeight="1" x14ac:dyDescent="0.25">
      <c r="A53" s="48"/>
      <c r="B53" s="48"/>
      <c r="C53" s="4"/>
      <c r="D53" s="4"/>
      <c r="E53" s="58"/>
      <c r="F53" s="57"/>
      <c r="G53" s="58"/>
    </row>
    <row r="54" spans="1:7" s="17" customFormat="1" ht="16.5" customHeight="1" x14ac:dyDescent="0.25">
      <c r="C54" s="15"/>
      <c r="D54" s="15"/>
      <c r="E54" s="54" t="s">
        <v>3</v>
      </c>
      <c r="F54" s="51"/>
      <c r="G54" s="54" t="s">
        <v>4</v>
      </c>
    </row>
    <row r="55" spans="1:7" s="17" customFormat="1" ht="16.5" customHeight="1" x14ac:dyDescent="0.25">
      <c r="C55" s="23" t="s">
        <v>5</v>
      </c>
      <c r="D55" s="14"/>
      <c r="E55" s="52" t="s">
        <v>6</v>
      </c>
      <c r="F55" s="51"/>
      <c r="G55" s="52" t="s">
        <v>6</v>
      </c>
    </row>
    <row r="56" spans="1:7" s="17" customFormat="1" ht="16.5" customHeight="1" x14ac:dyDescent="0.25">
      <c r="C56" s="15"/>
      <c r="D56" s="14"/>
      <c r="E56" s="54"/>
      <c r="F56" s="51"/>
      <c r="G56" s="54"/>
    </row>
    <row r="57" spans="1:7" ht="16.5" customHeight="1" x14ac:dyDescent="0.25">
      <c r="A57" s="26" t="s">
        <v>32</v>
      </c>
      <c r="B57" s="17"/>
      <c r="C57" s="15"/>
      <c r="D57" s="15"/>
      <c r="E57" s="59"/>
      <c r="F57" s="57"/>
      <c r="G57" s="59"/>
    </row>
    <row r="58" spans="1:7" ht="16.5" customHeight="1" x14ac:dyDescent="0.25">
      <c r="B58" s="48"/>
      <c r="C58" s="4"/>
      <c r="D58" s="4"/>
      <c r="E58" s="59"/>
      <c r="F58" s="57"/>
      <c r="G58" s="59"/>
    </row>
    <row r="59" spans="1:7" ht="16.5" customHeight="1" x14ac:dyDescent="0.25">
      <c r="A59" s="17" t="s">
        <v>33</v>
      </c>
      <c r="B59" s="17"/>
      <c r="C59" s="10"/>
      <c r="D59" s="10"/>
      <c r="E59" s="59"/>
      <c r="F59" s="57"/>
      <c r="G59" s="59"/>
    </row>
    <row r="60" spans="1:7" ht="16.5" customHeight="1" x14ac:dyDescent="0.25">
      <c r="A60" s="17"/>
      <c r="B60" s="17"/>
      <c r="C60" s="10"/>
      <c r="D60" s="10"/>
      <c r="E60" s="59"/>
      <c r="F60" s="57"/>
      <c r="G60" s="59"/>
    </row>
    <row r="61" spans="1:7" ht="16.5" customHeight="1" x14ac:dyDescent="0.25">
      <c r="A61" s="49" t="s">
        <v>34</v>
      </c>
      <c r="C61" s="10">
        <v>22</v>
      </c>
      <c r="D61" s="10"/>
      <c r="E61" s="59">
        <v>707276054</v>
      </c>
      <c r="F61" s="57"/>
      <c r="G61" s="59">
        <v>294169163</v>
      </c>
    </row>
    <row r="62" spans="1:7" ht="16.5" customHeight="1" x14ac:dyDescent="0.25">
      <c r="A62" s="16" t="s">
        <v>35</v>
      </c>
      <c r="B62" s="17"/>
      <c r="C62" s="10">
        <v>23</v>
      </c>
      <c r="D62" s="10"/>
      <c r="E62" s="59">
        <v>346350464</v>
      </c>
      <c r="F62" s="57"/>
      <c r="G62" s="59">
        <v>267150652</v>
      </c>
    </row>
    <row r="63" spans="1:7" ht="16.5" customHeight="1" x14ac:dyDescent="0.25">
      <c r="A63" s="49" t="s">
        <v>36</v>
      </c>
      <c r="B63" s="17"/>
      <c r="C63" s="10"/>
      <c r="D63" s="10"/>
      <c r="F63" s="57"/>
      <c r="G63" s="59"/>
    </row>
    <row r="64" spans="1:7" ht="16.5" customHeight="1" x14ac:dyDescent="0.25">
      <c r="A64" s="49"/>
      <c r="B64" s="16" t="s">
        <v>37</v>
      </c>
      <c r="C64" s="10">
        <v>23</v>
      </c>
      <c r="D64" s="10"/>
      <c r="E64" s="59">
        <v>157379846</v>
      </c>
      <c r="F64" s="57"/>
      <c r="G64" s="59">
        <v>0</v>
      </c>
    </row>
    <row r="65" spans="1:7" ht="16.5" customHeight="1" x14ac:dyDescent="0.25">
      <c r="A65" s="49" t="s">
        <v>38</v>
      </c>
      <c r="B65" s="17"/>
      <c r="C65" s="10">
        <v>14</v>
      </c>
      <c r="D65" s="10"/>
      <c r="E65" s="59">
        <v>77243171</v>
      </c>
      <c r="F65" s="57"/>
      <c r="G65" s="59">
        <v>112131629</v>
      </c>
    </row>
    <row r="66" spans="1:7" ht="16.5" customHeight="1" x14ac:dyDescent="0.25">
      <c r="A66" s="16" t="s">
        <v>39</v>
      </c>
      <c r="B66" s="49"/>
      <c r="C66" s="10">
        <v>23</v>
      </c>
      <c r="D66" s="10"/>
      <c r="E66" s="59">
        <v>4336383</v>
      </c>
      <c r="F66" s="57"/>
      <c r="G66" s="59">
        <v>3282932</v>
      </c>
    </row>
    <row r="67" spans="1:7" ht="16.5" customHeight="1" x14ac:dyDescent="0.25">
      <c r="A67" s="49" t="s">
        <v>40</v>
      </c>
      <c r="B67" s="49"/>
      <c r="C67" s="10"/>
      <c r="D67" s="10"/>
      <c r="E67" s="59">
        <v>13967255</v>
      </c>
      <c r="F67" s="57"/>
      <c r="G67" s="59">
        <v>11491667</v>
      </c>
    </row>
    <row r="68" spans="1:7" ht="16.5" customHeight="1" x14ac:dyDescent="0.25">
      <c r="A68" s="16" t="s">
        <v>41</v>
      </c>
      <c r="B68" s="49"/>
      <c r="C68" s="10"/>
      <c r="D68" s="4"/>
      <c r="E68" s="59">
        <v>2098566</v>
      </c>
      <c r="F68" s="57"/>
      <c r="G68" s="59">
        <v>1377263</v>
      </c>
    </row>
    <row r="69" spans="1:7" ht="16.5" customHeight="1" x14ac:dyDescent="0.25">
      <c r="A69" s="16" t="s">
        <v>42</v>
      </c>
      <c r="B69" s="49"/>
      <c r="C69" s="10"/>
      <c r="D69" s="10"/>
      <c r="E69" s="63">
        <v>52230459</v>
      </c>
      <c r="F69" s="57"/>
      <c r="G69" s="63">
        <v>49855263</v>
      </c>
    </row>
    <row r="70" spans="1:7" ht="16.5" customHeight="1" x14ac:dyDescent="0.25">
      <c r="A70" s="17"/>
      <c r="B70" s="17"/>
      <c r="C70" s="10"/>
      <c r="D70" s="10"/>
      <c r="E70" s="59"/>
      <c r="F70" s="57"/>
      <c r="G70" s="59"/>
    </row>
    <row r="71" spans="1:7" ht="16.5" customHeight="1" x14ac:dyDescent="0.25">
      <c r="A71" s="48" t="s">
        <v>43</v>
      </c>
      <c r="C71" s="10"/>
      <c r="D71" s="10"/>
      <c r="E71" s="63">
        <f>SUM(E61:E70)</f>
        <v>1360882198</v>
      </c>
      <c r="F71" s="57"/>
      <c r="G71" s="63">
        <v>739458569</v>
      </c>
    </row>
    <row r="72" spans="1:7" ht="16.5" customHeight="1" x14ac:dyDescent="0.25">
      <c r="A72" s="48"/>
      <c r="C72" s="10"/>
      <c r="D72" s="10"/>
      <c r="E72" s="59"/>
      <c r="F72" s="57"/>
      <c r="G72" s="59"/>
    </row>
    <row r="73" spans="1:7" ht="16.5" customHeight="1" x14ac:dyDescent="0.25">
      <c r="A73" s="17" t="s">
        <v>44</v>
      </c>
      <c r="B73" s="48"/>
      <c r="C73" s="10"/>
      <c r="D73" s="10"/>
      <c r="E73" s="59"/>
      <c r="F73" s="57"/>
      <c r="G73" s="59"/>
    </row>
    <row r="74" spans="1:7" ht="16.5" customHeight="1" x14ac:dyDescent="0.25">
      <c r="B74" s="48"/>
      <c r="C74" s="10"/>
      <c r="D74" s="4"/>
      <c r="E74" s="59"/>
      <c r="F74" s="57"/>
      <c r="G74" s="59"/>
    </row>
    <row r="75" spans="1:7" ht="16.5" customHeight="1" x14ac:dyDescent="0.25">
      <c r="A75" s="16" t="s">
        <v>45</v>
      </c>
      <c r="B75" s="48"/>
      <c r="C75" s="10">
        <v>14</v>
      </c>
      <c r="D75" s="4"/>
      <c r="E75" s="59">
        <v>2435803</v>
      </c>
      <c r="F75" s="57"/>
      <c r="G75" s="59">
        <v>5952530</v>
      </c>
    </row>
    <row r="76" spans="1:7" ht="16.5" customHeight="1" x14ac:dyDescent="0.25">
      <c r="A76" s="16" t="s">
        <v>46</v>
      </c>
      <c r="B76" s="48"/>
      <c r="C76" s="10">
        <v>23</v>
      </c>
      <c r="D76" s="4"/>
      <c r="E76" s="59">
        <v>31757138</v>
      </c>
      <c r="F76" s="57"/>
      <c r="G76" s="59">
        <v>0</v>
      </c>
    </row>
    <row r="77" spans="1:7" ht="16.5" customHeight="1" x14ac:dyDescent="0.25">
      <c r="A77" s="16" t="s">
        <v>47</v>
      </c>
      <c r="B77" s="49"/>
      <c r="C77" s="10">
        <v>23</v>
      </c>
      <c r="D77" s="4"/>
      <c r="E77" s="59">
        <v>10233563</v>
      </c>
      <c r="F77" s="57"/>
      <c r="G77" s="59">
        <v>12770433</v>
      </c>
    </row>
    <row r="78" spans="1:7" ht="16.5" customHeight="1" x14ac:dyDescent="0.25">
      <c r="A78" s="16" t="s">
        <v>48</v>
      </c>
      <c r="B78" s="49"/>
      <c r="C78" s="10">
        <v>24</v>
      </c>
      <c r="D78" s="4"/>
      <c r="E78" s="59">
        <v>22927135</v>
      </c>
      <c r="F78" s="57"/>
      <c r="G78" s="59">
        <v>18048244</v>
      </c>
    </row>
    <row r="79" spans="1:7" ht="16.5" customHeight="1" x14ac:dyDescent="0.25">
      <c r="A79" s="16" t="s">
        <v>49</v>
      </c>
      <c r="B79" s="49"/>
      <c r="C79" s="4"/>
      <c r="D79" s="4"/>
      <c r="E79" s="63">
        <v>201880</v>
      </c>
      <c r="F79" s="57"/>
      <c r="G79" s="63">
        <v>201880</v>
      </c>
    </row>
    <row r="80" spans="1:7" ht="16.5" customHeight="1" x14ac:dyDescent="0.25">
      <c r="A80" s="17"/>
      <c r="B80" s="17"/>
      <c r="C80" s="10"/>
      <c r="D80" s="10"/>
      <c r="E80" s="59"/>
      <c r="F80" s="57"/>
      <c r="G80" s="59"/>
    </row>
    <row r="81" spans="1:7" ht="16.5" customHeight="1" x14ac:dyDescent="0.25">
      <c r="A81" s="48" t="s">
        <v>50</v>
      </c>
      <c r="C81" s="10"/>
      <c r="D81" s="10"/>
      <c r="E81" s="63">
        <f>SUM(E75:E80)</f>
        <v>67555519</v>
      </c>
      <c r="F81" s="57"/>
      <c r="G81" s="63">
        <v>36973087</v>
      </c>
    </row>
    <row r="82" spans="1:7" ht="16.5" customHeight="1" x14ac:dyDescent="0.25">
      <c r="B82" s="17"/>
      <c r="C82" s="10"/>
      <c r="D82" s="10"/>
      <c r="E82" s="59"/>
      <c r="F82" s="57"/>
      <c r="G82" s="59"/>
    </row>
    <row r="83" spans="1:7" ht="16.5" customHeight="1" x14ac:dyDescent="0.25">
      <c r="A83" s="17" t="s">
        <v>51</v>
      </c>
      <c r="C83" s="20"/>
      <c r="D83" s="20"/>
      <c r="E83" s="63">
        <f>SUM(E71,E81)</f>
        <v>1428437717</v>
      </c>
      <c r="F83" s="57"/>
      <c r="G83" s="63">
        <v>776431656</v>
      </c>
    </row>
    <row r="84" spans="1:7" ht="16.5" customHeight="1" x14ac:dyDescent="0.25">
      <c r="A84" s="17"/>
      <c r="B84" s="17"/>
      <c r="C84" s="10"/>
      <c r="D84" s="10"/>
      <c r="E84" s="59"/>
      <c r="F84" s="57"/>
      <c r="G84" s="59"/>
    </row>
    <row r="85" spans="1:7" ht="23.25" customHeight="1" x14ac:dyDescent="0.25">
      <c r="A85" s="17"/>
      <c r="B85" s="17"/>
      <c r="C85" s="10"/>
      <c r="D85" s="10"/>
      <c r="E85" s="59"/>
      <c r="F85" s="57"/>
      <c r="G85" s="59"/>
    </row>
    <row r="86" spans="1:7" ht="18.75" customHeight="1" x14ac:dyDescent="0.25">
      <c r="A86" s="17"/>
      <c r="B86" s="17"/>
      <c r="C86" s="10"/>
      <c r="D86" s="10"/>
      <c r="E86" s="59"/>
      <c r="F86" s="57"/>
      <c r="G86" s="59"/>
    </row>
    <row r="87" spans="1:7" ht="16.5" customHeight="1" x14ac:dyDescent="0.25">
      <c r="A87" s="17"/>
      <c r="B87" s="17"/>
      <c r="C87" s="10"/>
      <c r="D87" s="10"/>
      <c r="E87" s="59"/>
      <c r="F87" s="57"/>
      <c r="G87" s="59"/>
    </row>
    <row r="88" spans="1:7" ht="19.5" customHeight="1" x14ac:dyDescent="0.25">
      <c r="A88" s="17"/>
      <c r="B88" s="17"/>
      <c r="C88" s="10"/>
      <c r="D88" s="10"/>
      <c r="E88" s="59"/>
      <c r="F88" s="57"/>
      <c r="G88" s="59"/>
    </row>
    <row r="89" spans="1:7" ht="19.5" customHeight="1" x14ac:dyDescent="0.25">
      <c r="A89" s="17"/>
      <c r="B89" s="17"/>
      <c r="C89" s="10"/>
      <c r="D89" s="10"/>
      <c r="E89" s="59"/>
      <c r="F89" s="57"/>
      <c r="G89" s="59"/>
    </row>
    <row r="90" spans="1:7" ht="19.5" customHeight="1" x14ac:dyDescent="0.25">
      <c r="A90" s="17"/>
      <c r="B90" s="17"/>
      <c r="C90" s="10"/>
      <c r="D90" s="10"/>
      <c r="E90" s="59"/>
      <c r="F90" s="57"/>
      <c r="G90" s="59"/>
    </row>
    <row r="91" spans="1:7" ht="16.5" customHeight="1" x14ac:dyDescent="0.25">
      <c r="A91" s="17"/>
      <c r="B91" s="17"/>
      <c r="C91" s="10"/>
      <c r="D91" s="10"/>
      <c r="E91" s="59"/>
      <c r="F91" s="57"/>
      <c r="G91" s="59"/>
    </row>
    <row r="92" spans="1:7" ht="16.5" customHeight="1" x14ac:dyDescent="0.25">
      <c r="A92" s="17"/>
      <c r="B92" s="17"/>
      <c r="C92" s="10"/>
      <c r="D92" s="10"/>
    </row>
    <row r="93" spans="1:7" ht="16.5" customHeight="1" x14ac:dyDescent="0.25">
      <c r="A93" s="17"/>
      <c r="B93" s="17"/>
      <c r="C93" s="10"/>
      <c r="D93" s="10"/>
    </row>
    <row r="94" spans="1:7" ht="10.5" customHeight="1" x14ac:dyDescent="0.25">
      <c r="A94" s="17"/>
      <c r="B94" s="17"/>
      <c r="C94" s="10"/>
      <c r="D94" s="10"/>
    </row>
    <row r="95" spans="1:7" ht="21.95" customHeight="1" x14ac:dyDescent="0.25">
      <c r="A95" s="19" t="str">
        <f>+A48</f>
        <v>The accompanying notes on page 15 to 65 are an integral part of these financial statements.</v>
      </c>
      <c r="B95" s="29"/>
      <c r="C95" s="11"/>
      <c r="D95" s="11"/>
      <c r="E95" s="50"/>
      <c r="F95" s="19"/>
      <c r="G95" s="50"/>
    </row>
    <row r="96" spans="1:7" ht="16.5" customHeight="1" x14ac:dyDescent="0.25">
      <c r="A96" s="48" t="str">
        <f>A1</f>
        <v>Pro Inside Public Company Limited</v>
      </c>
    </row>
    <row r="97" spans="1:7" ht="16.5" customHeight="1" x14ac:dyDescent="0.25">
      <c r="A97" s="48" t="s">
        <v>1</v>
      </c>
      <c r="B97" s="48"/>
      <c r="C97" s="4"/>
      <c r="D97" s="4"/>
    </row>
    <row r="98" spans="1:7" ht="16.5" customHeight="1" x14ac:dyDescent="0.25">
      <c r="A98" s="12" t="s">
        <v>2</v>
      </c>
      <c r="B98" s="13"/>
      <c r="C98" s="44"/>
      <c r="D98" s="44"/>
      <c r="E98" s="50"/>
      <c r="F98" s="19"/>
      <c r="G98" s="50"/>
    </row>
    <row r="99" spans="1:7" ht="16.5" customHeight="1" x14ac:dyDescent="0.25">
      <c r="A99" s="48"/>
      <c r="B99" s="22"/>
      <c r="C99" s="4"/>
      <c r="D99" s="4"/>
    </row>
    <row r="100" spans="1:7" ht="16.5" customHeight="1" x14ac:dyDescent="0.25">
      <c r="A100" s="48"/>
      <c r="B100" s="48"/>
      <c r="C100" s="4"/>
      <c r="D100" s="4"/>
      <c r="E100" s="58"/>
      <c r="F100" s="57"/>
      <c r="G100" s="58"/>
    </row>
    <row r="101" spans="1:7" ht="16.5" customHeight="1" x14ac:dyDescent="0.25">
      <c r="A101" s="17"/>
      <c r="B101" s="17"/>
      <c r="C101" s="15"/>
      <c r="D101" s="15"/>
      <c r="E101" s="54" t="s">
        <v>3</v>
      </c>
      <c r="F101" s="51"/>
      <c r="G101" s="54" t="s">
        <v>4</v>
      </c>
    </row>
    <row r="102" spans="1:7" ht="16.5" customHeight="1" x14ac:dyDescent="0.25">
      <c r="A102" s="17"/>
      <c r="B102" s="17"/>
      <c r="C102" s="23" t="s">
        <v>5</v>
      </c>
      <c r="D102" s="14"/>
      <c r="E102" s="52" t="s">
        <v>6</v>
      </c>
      <c r="F102" s="51"/>
      <c r="G102" s="52" t="s">
        <v>6</v>
      </c>
    </row>
    <row r="103" spans="1:7" ht="16.5" customHeight="1" x14ac:dyDescent="0.25">
      <c r="A103" s="17"/>
      <c r="B103" s="17"/>
      <c r="C103" s="10"/>
      <c r="D103" s="10"/>
      <c r="E103" s="59"/>
      <c r="F103" s="57"/>
      <c r="G103" s="59"/>
    </row>
    <row r="104" spans="1:7" ht="16.5" customHeight="1" x14ac:dyDescent="0.25">
      <c r="A104" s="26" t="s">
        <v>52</v>
      </c>
      <c r="B104" s="17"/>
      <c r="C104" s="10"/>
      <c r="D104" s="10"/>
      <c r="E104" s="59"/>
      <c r="F104" s="57"/>
      <c r="G104" s="59"/>
    </row>
    <row r="105" spans="1:7" ht="16.5" customHeight="1" x14ac:dyDescent="0.25">
      <c r="A105" s="17"/>
      <c r="B105" s="17"/>
      <c r="C105" s="10"/>
      <c r="D105" s="10"/>
      <c r="E105" s="59"/>
      <c r="F105" s="57"/>
      <c r="G105" s="59"/>
    </row>
    <row r="106" spans="1:7" ht="16.5" customHeight="1" x14ac:dyDescent="0.25">
      <c r="A106" s="17" t="s">
        <v>53</v>
      </c>
      <c r="B106" s="17"/>
      <c r="C106" s="21"/>
      <c r="D106" s="21"/>
      <c r="E106" s="59"/>
      <c r="F106" s="57"/>
      <c r="G106" s="59"/>
    </row>
    <row r="107" spans="1:7" ht="16.5" customHeight="1" x14ac:dyDescent="0.25">
      <c r="A107" s="17"/>
      <c r="B107" s="17"/>
      <c r="C107" s="21"/>
      <c r="D107" s="21"/>
      <c r="E107" s="59"/>
      <c r="F107" s="57"/>
      <c r="G107" s="59"/>
    </row>
    <row r="108" spans="1:7" ht="16.5" customHeight="1" x14ac:dyDescent="0.25">
      <c r="A108" s="16" t="s">
        <v>54</v>
      </c>
      <c r="C108" s="4">
        <v>25</v>
      </c>
      <c r="D108" s="4"/>
      <c r="E108" s="59"/>
      <c r="F108" s="57"/>
      <c r="G108" s="59"/>
    </row>
    <row r="109" spans="1:7" ht="16.5" customHeight="1" x14ac:dyDescent="0.25">
      <c r="B109" s="49" t="s">
        <v>55</v>
      </c>
      <c r="C109" s="4"/>
      <c r="D109" s="4"/>
      <c r="E109" s="59"/>
      <c r="F109" s="57"/>
      <c r="G109" s="59"/>
    </row>
    <row r="110" spans="1:7" ht="16.5" customHeight="1" x14ac:dyDescent="0.25">
      <c r="B110" s="16" t="s">
        <v>56</v>
      </c>
      <c r="C110" s="4"/>
      <c r="D110" s="4"/>
      <c r="E110" s="59"/>
      <c r="F110" s="57"/>
      <c r="G110" s="59"/>
    </row>
    <row r="111" spans="1:7" ht="16.5" customHeight="1" x14ac:dyDescent="0.25">
      <c r="B111" s="16" t="s">
        <v>57</v>
      </c>
      <c r="C111" s="4"/>
      <c r="D111" s="4"/>
      <c r="E111" s="59"/>
      <c r="F111" s="57"/>
      <c r="G111" s="59"/>
    </row>
    <row r="112" spans="1:7" ht="16.5" customHeight="1" x14ac:dyDescent="0.25">
      <c r="B112" s="16" t="s">
        <v>58</v>
      </c>
      <c r="C112" s="4"/>
      <c r="D112" s="4"/>
      <c r="E112" s="59"/>
      <c r="F112" s="57"/>
      <c r="G112" s="59"/>
    </row>
    <row r="113" spans="1:7" ht="16.5" customHeight="1" thickBot="1" x14ac:dyDescent="0.3">
      <c r="B113" s="16" t="s">
        <v>59</v>
      </c>
      <c r="C113" s="4"/>
      <c r="D113" s="4"/>
      <c r="E113" s="64">
        <v>270000000</v>
      </c>
      <c r="F113" s="57"/>
      <c r="G113" s="64">
        <v>200000000</v>
      </c>
    </row>
    <row r="114" spans="1:7" ht="16.5" customHeight="1" thickTop="1" x14ac:dyDescent="0.25">
      <c r="C114" s="4"/>
      <c r="D114" s="4"/>
      <c r="E114" s="59"/>
      <c r="F114" s="57"/>
      <c r="G114" s="59"/>
    </row>
    <row r="115" spans="1:7" ht="16.5" customHeight="1" x14ac:dyDescent="0.25">
      <c r="B115" s="49" t="s">
        <v>60</v>
      </c>
      <c r="C115" s="4"/>
      <c r="D115" s="4"/>
      <c r="E115" s="59"/>
      <c r="F115" s="57"/>
      <c r="G115" s="59"/>
    </row>
    <row r="116" spans="1:7" ht="16.5" customHeight="1" x14ac:dyDescent="0.25">
      <c r="B116" s="16" t="s">
        <v>61</v>
      </c>
      <c r="C116" s="4"/>
      <c r="D116" s="4"/>
      <c r="E116" s="59"/>
      <c r="F116" s="57"/>
      <c r="G116" s="59"/>
    </row>
    <row r="117" spans="1:7" ht="16.5" customHeight="1" x14ac:dyDescent="0.25">
      <c r="B117" s="16" t="s">
        <v>62</v>
      </c>
      <c r="C117" s="4"/>
      <c r="D117" s="4"/>
      <c r="E117" s="59"/>
      <c r="F117" s="57"/>
      <c r="G117" s="59"/>
    </row>
    <row r="118" spans="1:7" ht="16.5" customHeight="1" x14ac:dyDescent="0.25">
      <c r="B118" s="16" t="s">
        <v>58</v>
      </c>
      <c r="C118" s="4"/>
      <c r="D118" s="4"/>
      <c r="E118" s="59"/>
      <c r="F118" s="57"/>
      <c r="G118" s="59"/>
    </row>
    <row r="119" spans="1:7" ht="16.5" customHeight="1" x14ac:dyDescent="0.25">
      <c r="B119" s="16" t="s">
        <v>63</v>
      </c>
      <c r="C119" s="4"/>
      <c r="D119" s="4"/>
      <c r="E119" s="59">
        <v>200000000</v>
      </c>
      <c r="F119" s="57"/>
      <c r="G119" s="59">
        <v>200000000</v>
      </c>
    </row>
    <row r="120" spans="1:7" ht="16.5" customHeight="1" x14ac:dyDescent="0.25">
      <c r="A120" s="16" t="s">
        <v>64</v>
      </c>
      <c r="C120" s="4">
        <v>25</v>
      </c>
      <c r="D120" s="4"/>
      <c r="E120" s="59">
        <v>19500000</v>
      </c>
      <c r="F120" s="57"/>
      <c r="G120" s="59">
        <v>19500000</v>
      </c>
    </row>
    <row r="121" spans="1:7" ht="16.5" customHeight="1" x14ac:dyDescent="0.25">
      <c r="A121" s="16" t="s">
        <v>65</v>
      </c>
      <c r="C121" s="4">
        <v>26</v>
      </c>
      <c r="D121" s="4"/>
      <c r="E121" s="59">
        <v>8566032</v>
      </c>
      <c r="F121" s="57"/>
      <c r="G121" s="59">
        <v>3250800</v>
      </c>
    </row>
    <row r="122" spans="1:7" ht="16.5" customHeight="1" x14ac:dyDescent="0.25">
      <c r="A122" s="16" t="s">
        <v>66</v>
      </c>
      <c r="C122" s="4">
        <v>26</v>
      </c>
      <c r="D122" s="4"/>
      <c r="E122" s="59">
        <v>-4622946</v>
      </c>
      <c r="F122" s="57"/>
      <c r="G122" s="59">
        <v>-1757175</v>
      </c>
    </row>
    <row r="123" spans="1:7" ht="16.5" customHeight="1" x14ac:dyDescent="0.25">
      <c r="A123" s="16" t="s">
        <v>67</v>
      </c>
      <c r="C123" s="4">
        <v>26</v>
      </c>
      <c r="D123" s="4"/>
      <c r="E123" s="59">
        <v>7333567</v>
      </c>
      <c r="F123" s="57"/>
      <c r="G123" s="59">
        <v>7333567</v>
      </c>
    </row>
    <row r="124" spans="1:7" ht="16.5" customHeight="1" x14ac:dyDescent="0.25">
      <c r="A124" s="16" t="s">
        <v>68</v>
      </c>
      <c r="C124" s="4">
        <v>25</v>
      </c>
      <c r="D124" s="4"/>
      <c r="E124" s="59">
        <v>-36551350</v>
      </c>
      <c r="F124" s="57"/>
      <c r="G124" s="59">
        <v>-36834400</v>
      </c>
    </row>
    <row r="125" spans="1:7" ht="16.5" customHeight="1" x14ac:dyDescent="0.25">
      <c r="A125" s="16" t="s">
        <v>69</v>
      </c>
      <c r="E125" s="59"/>
      <c r="F125" s="57"/>
      <c r="G125" s="59"/>
    </row>
    <row r="126" spans="1:7" ht="16.5" customHeight="1" x14ac:dyDescent="0.25">
      <c r="B126" s="16" t="s">
        <v>70</v>
      </c>
      <c r="C126" s="4">
        <v>27</v>
      </c>
      <c r="E126" s="59">
        <v>27000000</v>
      </c>
      <c r="F126" s="57"/>
      <c r="G126" s="59">
        <v>20000000</v>
      </c>
    </row>
    <row r="127" spans="1:7" ht="16.5" customHeight="1" x14ac:dyDescent="0.25">
      <c r="B127" s="16" t="s">
        <v>71</v>
      </c>
      <c r="E127" s="59">
        <v>109115614</v>
      </c>
      <c r="F127" s="57"/>
      <c r="G127" s="59">
        <v>156674333</v>
      </c>
    </row>
    <row r="128" spans="1:7" ht="16.5" customHeight="1" x14ac:dyDescent="0.25">
      <c r="A128" s="16" t="s">
        <v>72</v>
      </c>
      <c r="E128" s="63">
        <v>-4262548</v>
      </c>
      <c r="F128" s="57"/>
      <c r="G128" s="63">
        <v>-4503225</v>
      </c>
    </row>
    <row r="129" spans="1:7" ht="16.5" customHeight="1" x14ac:dyDescent="0.25">
      <c r="C129" s="4"/>
      <c r="D129" s="4"/>
      <c r="E129" s="59"/>
      <c r="F129" s="57"/>
      <c r="G129" s="59"/>
    </row>
    <row r="130" spans="1:7" ht="16.5" customHeight="1" x14ac:dyDescent="0.25">
      <c r="A130" s="48" t="s">
        <v>73</v>
      </c>
      <c r="C130" s="4"/>
      <c r="D130" s="21"/>
      <c r="E130" s="63">
        <f>SUM(E117:E128)</f>
        <v>326078369</v>
      </c>
      <c r="F130" s="57"/>
      <c r="G130" s="63">
        <v>363663900</v>
      </c>
    </row>
    <row r="131" spans="1:7" ht="16.5" customHeight="1" x14ac:dyDescent="0.25">
      <c r="B131" s="48"/>
      <c r="C131" s="4"/>
      <c r="D131" s="21"/>
      <c r="E131" s="59"/>
      <c r="F131" s="57"/>
      <c r="G131" s="59"/>
    </row>
    <row r="132" spans="1:7" ht="16.5" customHeight="1" thickBot="1" x14ac:dyDescent="0.3">
      <c r="A132" s="48" t="s">
        <v>74</v>
      </c>
      <c r="B132" s="48"/>
      <c r="C132" s="4"/>
      <c r="D132" s="4"/>
      <c r="E132" s="64">
        <f>SUM(E83,E130)</f>
        <v>1754516086</v>
      </c>
      <c r="F132" s="57"/>
      <c r="G132" s="64">
        <v>1140095556</v>
      </c>
    </row>
    <row r="133" spans="1:7" ht="16.5" customHeight="1" thickTop="1" x14ac:dyDescent="0.25">
      <c r="A133" s="48"/>
      <c r="B133" s="48"/>
      <c r="C133" s="4"/>
      <c r="D133" s="4"/>
      <c r="E133" s="59"/>
      <c r="F133" s="57"/>
      <c r="G133" s="59"/>
    </row>
    <row r="134" spans="1:7" ht="16.5" customHeight="1" x14ac:dyDescent="0.25">
      <c r="A134" s="48"/>
      <c r="B134" s="48"/>
      <c r="C134" s="4"/>
      <c r="D134" s="4"/>
      <c r="E134" s="59"/>
      <c r="F134" s="57"/>
      <c r="G134" s="59"/>
    </row>
    <row r="135" spans="1:7" ht="16.5" customHeight="1" x14ac:dyDescent="0.25">
      <c r="A135" s="48"/>
      <c r="B135" s="48"/>
      <c r="C135" s="4"/>
      <c r="D135" s="4"/>
      <c r="E135" s="59"/>
      <c r="F135" s="57"/>
      <c r="G135" s="59"/>
    </row>
    <row r="136" spans="1:7" ht="16.5" customHeight="1" x14ac:dyDescent="0.25">
      <c r="A136" s="48"/>
      <c r="B136" s="48"/>
      <c r="C136" s="4"/>
      <c r="D136" s="4"/>
    </row>
    <row r="137" spans="1:7" ht="13.5" customHeight="1" x14ac:dyDescent="0.25">
      <c r="A137" s="48"/>
      <c r="B137" s="48"/>
      <c r="C137" s="4"/>
      <c r="D137" s="4"/>
    </row>
    <row r="138" spans="1:7" ht="16.5" customHeight="1" x14ac:dyDescent="0.25">
      <c r="A138" s="48"/>
      <c r="B138" s="48"/>
      <c r="C138" s="4"/>
      <c r="D138" s="4"/>
    </row>
    <row r="139" spans="1:7" ht="16.5" customHeight="1" x14ac:dyDescent="0.25">
      <c r="A139" s="48"/>
      <c r="B139" s="48"/>
      <c r="C139" s="4"/>
      <c r="D139" s="4"/>
    </row>
    <row r="140" spans="1:7" ht="16.5" customHeight="1" x14ac:dyDescent="0.25">
      <c r="A140" s="48"/>
      <c r="B140" s="48"/>
      <c r="C140" s="4"/>
      <c r="D140" s="4"/>
    </row>
    <row r="141" spans="1:7" ht="16.5" customHeight="1" x14ac:dyDescent="0.25">
      <c r="A141" s="48"/>
      <c r="B141" s="48"/>
      <c r="C141" s="4"/>
      <c r="D141" s="4"/>
    </row>
    <row r="142" spans="1:7" ht="15" customHeight="1" x14ac:dyDescent="0.25">
      <c r="A142" s="48"/>
      <c r="B142" s="48"/>
      <c r="C142" s="4"/>
      <c r="D142" s="4"/>
    </row>
    <row r="143" spans="1:7" ht="21.95" customHeight="1" x14ac:dyDescent="0.25">
      <c r="A143" s="19" t="str">
        <f>A48</f>
        <v>The accompanying notes on page 15 to 65 are an integral part of these financial statements.</v>
      </c>
      <c r="B143" s="19"/>
      <c r="C143" s="19"/>
      <c r="D143" s="19"/>
      <c r="E143" s="19"/>
      <c r="F143" s="19"/>
      <c r="G143" s="19"/>
    </row>
  </sheetData>
  <mergeCells count="1">
    <mergeCell ref="A45:G45"/>
  </mergeCells>
  <pageMargins left="1" right="0.75" top="0.5" bottom="0.6" header="0.49" footer="0.4"/>
  <pageSetup paperSize="9" firstPageNumber="6" orientation="portrait" useFirstPageNumber="1" horizontalDpi="1200" verticalDpi="1200" r:id="rId1"/>
  <headerFooter>
    <oddFooter>&amp;R&amp;"Arial,Regular"&amp;10&amp;P</oddFooter>
  </headerFooter>
  <rowBreaks count="2" manualBreakCount="2">
    <brk id="48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22E0C-4624-4C7A-9043-B1185C2BFB3E}">
  <dimension ref="A1:H96"/>
  <sheetViews>
    <sheetView topLeftCell="A85" zoomScale="85" zoomScaleNormal="85" zoomScaleSheetLayoutView="120" workbookViewId="0">
      <selection activeCell="C108" sqref="C108"/>
    </sheetView>
  </sheetViews>
  <sheetFormatPr defaultColWidth="8.140625" defaultRowHeight="16.5" customHeight="1" x14ac:dyDescent="0.25"/>
  <cols>
    <col min="1" max="2" width="1.7109375" style="16" customWidth="1"/>
    <col min="3" max="3" width="40.5703125" style="16" customWidth="1"/>
    <col min="4" max="4" width="7.7109375" style="4" customWidth="1"/>
    <col min="5" max="5" width="0.85546875" style="16" customWidth="1"/>
    <col min="6" max="6" width="15.7109375" style="2" bestFit="1" customWidth="1"/>
    <col min="7" max="7" width="0.85546875" style="16" customWidth="1"/>
    <col min="8" max="8" width="14.7109375" style="2" customWidth="1"/>
    <col min="9" max="218" width="8.140625" style="16"/>
    <col min="219" max="220" width="1.5703125" style="16" customWidth="1"/>
    <col min="221" max="221" width="58.5703125" style="16" customWidth="1"/>
    <col min="222" max="222" width="7.85546875" style="16" customWidth="1"/>
    <col min="223" max="223" width="1.5703125" style="16" customWidth="1"/>
    <col min="224" max="224" width="14" style="16" customWidth="1"/>
    <col min="225" max="474" width="8.140625" style="16"/>
    <col min="475" max="476" width="1.5703125" style="16" customWidth="1"/>
    <col min="477" max="477" width="58.5703125" style="16" customWidth="1"/>
    <col min="478" max="478" width="7.85546875" style="16" customWidth="1"/>
    <col min="479" max="479" width="1.5703125" style="16" customWidth="1"/>
    <col min="480" max="480" width="14" style="16" customWidth="1"/>
    <col min="481" max="730" width="8.140625" style="16"/>
    <col min="731" max="732" width="1.5703125" style="16" customWidth="1"/>
    <col min="733" max="733" width="58.5703125" style="16" customWidth="1"/>
    <col min="734" max="734" width="7.85546875" style="16" customWidth="1"/>
    <col min="735" max="735" width="1.5703125" style="16" customWidth="1"/>
    <col min="736" max="736" width="14" style="16" customWidth="1"/>
    <col min="737" max="986" width="8.140625" style="16"/>
    <col min="987" max="988" width="1.5703125" style="16" customWidth="1"/>
    <col min="989" max="989" width="58.5703125" style="16" customWidth="1"/>
    <col min="990" max="990" width="7.85546875" style="16" customWidth="1"/>
    <col min="991" max="991" width="1.5703125" style="16" customWidth="1"/>
    <col min="992" max="992" width="14" style="16" customWidth="1"/>
    <col min="993" max="1242" width="8.140625" style="16"/>
    <col min="1243" max="1244" width="1.5703125" style="16" customWidth="1"/>
    <col min="1245" max="1245" width="58.5703125" style="16" customWidth="1"/>
    <col min="1246" max="1246" width="7.85546875" style="16" customWidth="1"/>
    <col min="1247" max="1247" width="1.5703125" style="16" customWidth="1"/>
    <col min="1248" max="1248" width="14" style="16" customWidth="1"/>
    <col min="1249" max="1498" width="8.140625" style="16"/>
    <col min="1499" max="1500" width="1.5703125" style="16" customWidth="1"/>
    <col min="1501" max="1501" width="58.5703125" style="16" customWidth="1"/>
    <col min="1502" max="1502" width="7.85546875" style="16" customWidth="1"/>
    <col min="1503" max="1503" width="1.5703125" style="16" customWidth="1"/>
    <col min="1504" max="1504" width="14" style="16" customWidth="1"/>
    <col min="1505" max="1754" width="8.140625" style="16"/>
    <col min="1755" max="1756" width="1.5703125" style="16" customWidth="1"/>
    <col min="1757" max="1757" width="58.5703125" style="16" customWidth="1"/>
    <col min="1758" max="1758" width="7.85546875" style="16" customWidth="1"/>
    <col min="1759" max="1759" width="1.5703125" style="16" customWidth="1"/>
    <col min="1760" max="1760" width="14" style="16" customWidth="1"/>
    <col min="1761" max="2010" width="8.140625" style="16"/>
    <col min="2011" max="2012" width="1.5703125" style="16" customWidth="1"/>
    <col min="2013" max="2013" width="58.5703125" style="16" customWidth="1"/>
    <col min="2014" max="2014" width="7.85546875" style="16" customWidth="1"/>
    <col min="2015" max="2015" width="1.5703125" style="16" customWidth="1"/>
    <col min="2016" max="2016" width="14" style="16" customWidth="1"/>
    <col min="2017" max="2266" width="8.140625" style="16"/>
    <col min="2267" max="2268" width="1.5703125" style="16" customWidth="1"/>
    <col min="2269" max="2269" width="58.5703125" style="16" customWidth="1"/>
    <col min="2270" max="2270" width="7.85546875" style="16" customWidth="1"/>
    <col min="2271" max="2271" width="1.5703125" style="16" customWidth="1"/>
    <col min="2272" max="2272" width="14" style="16" customWidth="1"/>
    <col min="2273" max="2522" width="8.140625" style="16"/>
    <col min="2523" max="2524" width="1.5703125" style="16" customWidth="1"/>
    <col min="2525" max="2525" width="58.5703125" style="16" customWidth="1"/>
    <col min="2526" max="2526" width="7.85546875" style="16" customWidth="1"/>
    <col min="2527" max="2527" width="1.5703125" style="16" customWidth="1"/>
    <col min="2528" max="2528" width="14" style="16" customWidth="1"/>
    <col min="2529" max="2778" width="8.140625" style="16"/>
    <col min="2779" max="2780" width="1.5703125" style="16" customWidth="1"/>
    <col min="2781" max="2781" width="58.5703125" style="16" customWidth="1"/>
    <col min="2782" max="2782" width="7.85546875" style="16" customWidth="1"/>
    <col min="2783" max="2783" width="1.5703125" style="16" customWidth="1"/>
    <col min="2784" max="2784" width="14" style="16" customWidth="1"/>
    <col min="2785" max="3034" width="8.140625" style="16"/>
    <col min="3035" max="3036" width="1.5703125" style="16" customWidth="1"/>
    <col min="3037" max="3037" width="58.5703125" style="16" customWidth="1"/>
    <col min="3038" max="3038" width="7.85546875" style="16" customWidth="1"/>
    <col min="3039" max="3039" width="1.5703125" style="16" customWidth="1"/>
    <col min="3040" max="3040" width="14" style="16" customWidth="1"/>
    <col min="3041" max="3290" width="8.140625" style="16"/>
    <col min="3291" max="3292" width="1.5703125" style="16" customWidth="1"/>
    <col min="3293" max="3293" width="58.5703125" style="16" customWidth="1"/>
    <col min="3294" max="3294" width="7.85546875" style="16" customWidth="1"/>
    <col min="3295" max="3295" width="1.5703125" style="16" customWidth="1"/>
    <col min="3296" max="3296" width="14" style="16" customWidth="1"/>
    <col min="3297" max="3546" width="8.140625" style="16"/>
    <col min="3547" max="3548" width="1.5703125" style="16" customWidth="1"/>
    <col min="3549" max="3549" width="58.5703125" style="16" customWidth="1"/>
    <col min="3550" max="3550" width="7.85546875" style="16" customWidth="1"/>
    <col min="3551" max="3551" width="1.5703125" style="16" customWidth="1"/>
    <col min="3552" max="3552" width="14" style="16" customWidth="1"/>
    <col min="3553" max="3802" width="8.140625" style="16"/>
    <col min="3803" max="3804" width="1.5703125" style="16" customWidth="1"/>
    <col min="3805" max="3805" width="58.5703125" style="16" customWidth="1"/>
    <col min="3806" max="3806" width="7.85546875" style="16" customWidth="1"/>
    <col min="3807" max="3807" width="1.5703125" style="16" customWidth="1"/>
    <col min="3808" max="3808" width="14" style="16" customWidth="1"/>
    <col min="3809" max="4058" width="8.140625" style="16"/>
    <col min="4059" max="4060" width="1.5703125" style="16" customWidth="1"/>
    <col min="4061" max="4061" width="58.5703125" style="16" customWidth="1"/>
    <col min="4062" max="4062" width="7.85546875" style="16" customWidth="1"/>
    <col min="4063" max="4063" width="1.5703125" style="16" customWidth="1"/>
    <col min="4064" max="4064" width="14" style="16" customWidth="1"/>
    <col min="4065" max="4314" width="8.140625" style="16"/>
    <col min="4315" max="4316" width="1.5703125" style="16" customWidth="1"/>
    <col min="4317" max="4317" width="58.5703125" style="16" customWidth="1"/>
    <col min="4318" max="4318" width="7.85546875" style="16" customWidth="1"/>
    <col min="4319" max="4319" width="1.5703125" style="16" customWidth="1"/>
    <col min="4320" max="4320" width="14" style="16" customWidth="1"/>
    <col min="4321" max="4570" width="8.140625" style="16"/>
    <col min="4571" max="4572" width="1.5703125" style="16" customWidth="1"/>
    <col min="4573" max="4573" width="58.5703125" style="16" customWidth="1"/>
    <col min="4574" max="4574" width="7.85546875" style="16" customWidth="1"/>
    <col min="4575" max="4575" width="1.5703125" style="16" customWidth="1"/>
    <col min="4576" max="4576" width="14" style="16" customWidth="1"/>
    <col min="4577" max="4826" width="8.140625" style="16"/>
    <col min="4827" max="4828" width="1.5703125" style="16" customWidth="1"/>
    <col min="4829" max="4829" width="58.5703125" style="16" customWidth="1"/>
    <col min="4830" max="4830" width="7.85546875" style="16" customWidth="1"/>
    <col min="4831" max="4831" width="1.5703125" style="16" customWidth="1"/>
    <col min="4832" max="4832" width="14" style="16" customWidth="1"/>
    <col min="4833" max="5082" width="8.140625" style="16"/>
    <col min="5083" max="5084" width="1.5703125" style="16" customWidth="1"/>
    <col min="5085" max="5085" width="58.5703125" style="16" customWidth="1"/>
    <col min="5086" max="5086" width="7.85546875" style="16" customWidth="1"/>
    <col min="5087" max="5087" width="1.5703125" style="16" customWidth="1"/>
    <col min="5088" max="5088" width="14" style="16" customWidth="1"/>
    <col min="5089" max="5338" width="8.140625" style="16"/>
    <col min="5339" max="5340" width="1.5703125" style="16" customWidth="1"/>
    <col min="5341" max="5341" width="58.5703125" style="16" customWidth="1"/>
    <col min="5342" max="5342" width="7.85546875" style="16" customWidth="1"/>
    <col min="5343" max="5343" width="1.5703125" style="16" customWidth="1"/>
    <col min="5344" max="5344" width="14" style="16" customWidth="1"/>
    <col min="5345" max="5594" width="8.140625" style="16"/>
    <col min="5595" max="5596" width="1.5703125" style="16" customWidth="1"/>
    <col min="5597" max="5597" width="58.5703125" style="16" customWidth="1"/>
    <col min="5598" max="5598" width="7.85546875" style="16" customWidth="1"/>
    <col min="5599" max="5599" width="1.5703125" style="16" customWidth="1"/>
    <col min="5600" max="5600" width="14" style="16" customWidth="1"/>
    <col min="5601" max="5850" width="8.140625" style="16"/>
    <col min="5851" max="5852" width="1.5703125" style="16" customWidth="1"/>
    <col min="5853" max="5853" width="58.5703125" style="16" customWidth="1"/>
    <col min="5854" max="5854" width="7.85546875" style="16" customWidth="1"/>
    <col min="5855" max="5855" width="1.5703125" style="16" customWidth="1"/>
    <col min="5856" max="5856" width="14" style="16" customWidth="1"/>
    <col min="5857" max="6106" width="8.140625" style="16"/>
    <col min="6107" max="6108" width="1.5703125" style="16" customWidth="1"/>
    <col min="6109" max="6109" width="58.5703125" style="16" customWidth="1"/>
    <col min="6110" max="6110" width="7.85546875" style="16" customWidth="1"/>
    <col min="6111" max="6111" width="1.5703125" style="16" customWidth="1"/>
    <col min="6112" max="6112" width="14" style="16" customWidth="1"/>
    <col min="6113" max="6362" width="8.140625" style="16"/>
    <col min="6363" max="6364" width="1.5703125" style="16" customWidth="1"/>
    <col min="6365" max="6365" width="58.5703125" style="16" customWidth="1"/>
    <col min="6366" max="6366" width="7.85546875" style="16" customWidth="1"/>
    <col min="6367" max="6367" width="1.5703125" style="16" customWidth="1"/>
    <col min="6368" max="6368" width="14" style="16" customWidth="1"/>
    <col min="6369" max="6618" width="8.140625" style="16"/>
    <col min="6619" max="6620" width="1.5703125" style="16" customWidth="1"/>
    <col min="6621" max="6621" width="58.5703125" style="16" customWidth="1"/>
    <col min="6622" max="6622" width="7.85546875" style="16" customWidth="1"/>
    <col min="6623" max="6623" width="1.5703125" style="16" customWidth="1"/>
    <col min="6624" max="6624" width="14" style="16" customWidth="1"/>
    <col min="6625" max="6874" width="8.140625" style="16"/>
    <col min="6875" max="6876" width="1.5703125" style="16" customWidth="1"/>
    <col min="6877" max="6877" width="58.5703125" style="16" customWidth="1"/>
    <col min="6878" max="6878" width="7.85546875" style="16" customWidth="1"/>
    <col min="6879" max="6879" width="1.5703125" style="16" customWidth="1"/>
    <col min="6880" max="6880" width="14" style="16" customWidth="1"/>
    <col min="6881" max="7130" width="8.140625" style="16"/>
    <col min="7131" max="7132" width="1.5703125" style="16" customWidth="1"/>
    <col min="7133" max="7133" width="58.5703125" style="16" customWidth="1"/>
    <col min="7134" max="7134" width="7.85546875" style="16" customWidth="1"/>
    <col min="7135" max="7135" width="1.5703125" style="16" customWidth="1"/>
    <col min="7136" max="7136" width="14" style="16" customWidth="1"/>
    <col min="7137" max="7386" width="8.140625" style="16"/>
    <col min="7387" max="7388" width="1.5703125" style="16" customWidth="1"/>
    <col min="7389" max="7389" width="58.5703125" style="16" customWidth="1"/>
    <col min="7390" max="7390" width="7.85546875" style="16" customWidth="1"/>
    <col min="7391" max="7391" width="1.5703125" style="16" customWidth="1"/>
    <col min="7392" max="7392" width="14" style="16" customWidth="1"/>
    <col min="7393" max="7642" width="8.140625" style="16"/>
    <col min="7643" max="7644" width="1.5703125" style="16" customWidth="1"/>
    <col min="7645" max="7645" width="58.5703125" style="16" customWidth="1"/>
    <col min="7646" max="7646" width="7.85546875" style="16" customWidth="1"/>
    <col min="7647" max="7647" width="1.5703125" style="16" customWidth="1"/>
    <col min="7648" max="7648" width="14" style="16" customWidth="1"/>
    <col min="7649" max="7898" width="8.140625" style="16"/>
    <col min="7899" max="7900" width="1.5703125" style="16" customWidth="1"/>
    <col min="7901" max="7901" width="58.5703125" style="16" customWidth="1"/>
    <col min="7902" max="7902" width="7.85546875" style="16" customWidth="1"/>
    <col min="7903" max="7903" width="1.5703125" style="16" customWidth="1"/>
    <col min="7904" max="7904" width="14" style="16" customWidth="1"/>
    <col min="7905" max="8154" width="8.140625" style="16"/>
    <col min="8155" max="8156" width="1.5703125" style="16" customWidth="1"/>
    <col min="8157" max="8157" width="58.5703125" style="16" customWidth="1"/>
    <col min="8158" max="8158" width="7.85546875" style="16" customWidth="1"/>
    <col min="8159" max="8159" width="1.5703125" style="16" customWidth="1"/>
    <col min="8160" max="8160" width="14" style="16" customWidth="1"/>
    <col min="8161" max="8410" width="8.140625" style="16"/>
    <col min="8411" max="8412" width="1.5703125" style="16" customWidth="1"/>
    <col min="8413" max="8413" width="58.5703125" style="16" customWidth="1"/>
    <col min="8414" max="8414" width="7.85546875" style="16" customWidth="1"/>
    <col min="8415" max="8415" width="1.5703125" style="16" customWidth="1"/>
    <col min="8416" max="8416" width="14" style="16" customWidth="1"/>
    <col min="8417" max="8666" width="8.140625" style="16"/>
    <col min="8667" max="8668" width="1.5703125" style="16" customWidth="1"/>
    <col min="8669" max="8669" width="58.5703125" style="16" customWidth="1"/>
    <col min="8670" max="8670" width="7.85546875" style="16" customWidth="1"/>
    <col min="8671" max="8671" width="1.5703125" style="16" customWidth="1"/>
    <col min="8672" max="8672" width="14" style="16" customWidth="1"/>
    <col min="8673" max="8922" width="8.140625" style="16"/>
    <col min="8923" max="8924" width="1.5703125" style="16" customWidth="1"/>
    <col min="8925" max="8925" width="58.5703125" style="16" customWidth="1"/>
    <col min="8926" max="8926" width="7.85546875" style="16" customWidth="1"/>
    <col min="8927" max="8927" width="1.5703125" style="16" customWidth="1"/>
    <col min="8928" max="8928" width="14" style="16" customWidth="1"/>
    <col min="8929" max="9178" width="8.140625" style="16"/>
    <col min="9179" max="9180" width="1.5703125" style="16" customWidth="1"/>
    <col min="9181" max="9181" width="58.5703125" style="16" customWidth="1"/>
    <col min="9182" max="9182" width="7.85546875" style="16" customWidth="1"/>
    <col min="9183" max="9183" width="1.5703125" style="16" customWidth="1"/>
    <col min="9184" max="9184" width="14" style="16" customWidth="1"/>
    <col min="9185" max="9434" width="8.140625" style="16"/>
    <col min="9435" max="9436" width="1.5703125" style="16" customWidth="1"/>
    <col min="9437" max="9437" width="58.5703125" style="16" customWidth="1"/>
    <col min="9438" max="9438" width="7.85546875" style="16" customWidth="1"/>
    <col min="9439" max="9439" width="1.5703125" style="16" customWidth="1"/>
    <col min="9440" max="9440" width="14" style="16" customWidth="1"/>
    <col min="9441" max="9690" width="8.140625" style="16"/>
    <col min="9691" max="9692" width="1.5703125" style="16" customWidth="1"/>
    <col min="9693" max="9693" width="58.5703125" style="16" customWidth="1"/>
    <col min="9694" max="9694" width="7.85546875" style="16" customWidth="1"/>
    <col min="9695" max="9695" width="1.5703125" style="16" customWidth="1"/>
    <col min="9696" max="9696" width="14" style="16" customWidth="1"/>
    <col min="9697" max="9946" width="8.140625" style="16"/>
    <col min="9947" max="9948" width="1.5703125" style="16" customWidth="1"/>
    <col min="9949" max="9949" width="58.5703125" style="16" customWidth="1"/>
    <col min="9950" max="9950" width="7.85546875" style="16" customWidth="1"/>
    <col min="9951" max="9951" width="1.5703125" style="16" customWidth="1"/>
    <col min="9952" max="9952" width="14" style="16" customWidth="1"/>
    <col min="9953" max="10202" width="8.140625" style="16"/>
    <col min="10203" max="10204" width="1.5703125" style="16" customWidth="1"/>
    <col min="10205" max="10205" width="58.5703125" style="16" customWidth="1"/>
    <col min="10206" max="10206" width="7.85546875" style="16" customWidth="1"/>
    <col min="10207" max="10207" width="1.5703125" style="16" customWidth="1"/>
    <col min="10208" max="10208" width="14" style="16" customWidth="1"/>
    <col min="10209" max="10458" width="8.140625" style="16"/>
    <col min="10459" max="10460" width="1.5703125" style="16" customWidth="1"/>
    <col min="10461" max="10461" width="58.5703125" style="16" customWidth="1"/>
    <col min="10462" max="10462" width="7.85546875" style="16" customWidth="1"/>
    <col min="10463" max="10463" width="1.5703125" style="16" customWidth="1"/>
    <col min="10464" max="10464" width="14" style="16" customWidth="1"/>
    <col min="10465" max="10714" width="8.140625" style="16"/>
    <col min="10715" max="10716" width="1.5703125" style="16" customWidth="1"/>
    <col min="10717" max="10717" width="58.5703125" style="16" customWidth="1"/>
    <col min="10718" max="10718" width="7.85546875" style="16" customWidth="1"/>
    <col min="10719" max="10719" width="1.5703125" style="16" customWidth="1"/>
    <col min="10720" max="10720" width="14" style="16" customWidth="1"/>
    <col min="10721" max="10970" width="8.140625" style="16"/>
    <col min="10971" max="10972" width="1.5703125" style="16" customWidth="1"/>
    <col min="10973" max="10973" width="58.5703125" style="16" customWidth="1"/>
    <col min="10974" max="10974" width="7.85546875" style="16" customWidth="1"/>
    <col min="10975" max="10975" width="1.5703125" style="16" customWidth="1"/>
    <col min="10976" max="10976" width="14" style="16" customWidth="1"/>
    <col min="10977" max="11226" width="8.140625" style="16"/>
    <col min="11227" max="11228" width="1.5703125" style="16" customWidth="1"/>
    <col min="11229" max="11229" width="58.5703125" style="16" customWidth="1"/>
    <col min="11230" max="11230" width="7.85546875" style="16" customWidth="1"/>
    <col min="11231" max="11231" width="1.5703125" style="16" customWidth="1"/>
    <col min="11232" max="11232" width="14" style="16" customWidth="1"/>
    <col min="11233" max="11482" width="8.140625" style="16"/>
    <col min="11483" max="11484" width="1.5703125" style="16" customWidth="1"/>
    <col min="11485" max="11485" width="58.5703125" style="16" customWidth="1"/>
    <col min="11486" max="11486" width="7.85546875" style="16" customWidth="1"/>
    <col min="11487" max="11487" width="1.5703125" style="16" customWidth="1"/>
    <col min="11488" max="11488" width="14" style="16" customWidth="1"/>
    <col min="11489" max="11738" width="8.140625" style="16"/>
    <col min="11739" max="11740" width="1.5703125" style="16" customWidth="1"/>
    <col min="11741" max="11741" width="58.5703125" style="16" customWidth="1"/>
    <col min="11742" max="11742" width="7.85546875" style="16" customWidth="1"/>
    <col min="11743" max="11743" width="1.5703125" style="16" customWidth="1"/>
    <col min="11744" max="11744" width="14" style="16" customWidth="1"/>
    <col min="11745" max="11994" width="8.140625" style="16"/>
    <col min="11995" max="11996" width="1.5703125" style="16" customWidth="1"/>
    <col min="11997" max="11997" width="58.5703125" style="16" customWidth="1"/>
    <col min="11998" max="11998" width="7.85546875" style="16" customWidth="1"/>
    <col min="11999" max="11999" width="1.5703125" style="16" customWidth="1"/>
    <col min="12000" max="12000" width="14" style="16" customWidth="1"/>
    <col min="12001" max="12250" width="8.140625" style="16"/>
    <col min="12251" max="12252" width="1.5703125" style="16" customWidth="1"/>
    <col min="12253" max="12253" width="58.5703125" style="16" customWidth="1"/>
    <col min="12254" max="12254" width="7.85546875" style="16" customWidth="1"/>
    <col min="12255" max="12255" width="1.5703125" style="16" customWidth="1"/>
    <col min="12256" max="12256" width="14" style="16" customWidth="1"/>
    <col min="12257" max="12506" width="8.140625" style="16"/>
    <col min="12507" max="12508" width="1.5703125" style="16" customWidth="1"/>
    <col min="12509" max="12509" width="58.5703125" style="16" customWidth="1"/>
    <col min="12510" max="12510" width="7.85546875" style="16" customWidth="1"/>
    <col min="12511" max="12511" width="1.5703125" style="16" customWidth="1"/>
    <col min="12512" max="12512" width="14" style="16" customWidth="1"/>
    <col min="12513" max="12762" width="8.140625" style="16"/>
    <col min="12763" max="12764" width="1.5703125" style="16" customWidth="1"/>
    <col min="12765" max="12765" width="58.5703125" style="16" customWidth="1"/>
    <col min="12766" max="12766" width="7.85546875" style="16" customWidth="1"/>
    <col min="12767" max="12767" width="1.5703125" style="16" customWidth="1"/>
    <col min="12768" max="12768" width="14" style="16" customWidth="1"/>
    <col min="12769" max="13018" width="8.140625" style="16"/>
    <col min="13019" max="13020" width="1.5703125" style="16" customWidth="1"/>
    <col min="13021" max="13021" width="58.5703125" style="16" customWidth="1"/>
    <col min="13022" max="13022" width="7.85546875" style="16" customWidth="1"/>
    <col min="13023" max="13023" width="1.5703125" style="16" customWidth="1"/>
    <col min="13024" max="13024" width="14" style="16" customWidth="1"/>
    <col min="13025" max="13274" width="8.140625" style="16"/>
    <col min="13275" max="13276" width="1.5703125" style="16" customWidth="1"/>
    <col min="13277" max="13277" width="58.5703125" style="16" customWidth="1"/>
    <col min="13278" max="13278" width="7.85546875" style="16" customWidth="1"/>
    <col min="13279" max="13279" width="1.5703125" style="16" customWidth="1"/>
    <col min="13280" max="13280" width="14" style="16" customWidth="1"/>
    <col min="13281" max="13530" width="8.140625" style="16"/>
    <col min="13531" max="13532" width="1.5703125" style="16" customWidth="1"/>
    <col min="13533" max="13533" width="58.5703125" style="16" customWidth="1"/>
    <col min="13534" max="13534" width="7.85546875" style="16" customWidth="1"/>
    <col min="13535" max="13535" width="1.5703125" style="16" customWidth="1"/>
    <col min="13536" max="13536" width="14" style="16" customWidth="1"/>
    <col min="13537" max="13786" width="8.140625" style="16"/>
    <col min="13787" max="13788" width="1.5703125" style="16" customWidth="1"/>
    <col min="13789" max="13789" width="58.5703125" style="16" customWidth="1"/>
    <col min="13790" max="13790" width="7.85546875" style="16" customWidth="1"/>
    <col min="13791" max="13791" width="1.5703125" style="16" customWidth="1"/>
    <col min="13792" max="13792" width="14" style="16" customWidth="1"/>
    <col min="13793" max="14042" width="8.140625" style="16"/>
    <col min="14043" max="14044" width="1.5703125" style="16" customWidth="1"/>
    <col min="14045" max="14045" width="58.5703125" style="16" customWidth="1"/>
    <col min="14046" max="14046" width="7.85546875" style="16" customWidth="1"/>
    <col min="14047" max="14047" width="1.5703125" style="16" customWidth="1"/>
    <col min="14048" max="14048" width="14" style="16" customWidth="1"/>
    <col min="14049" max="14298" width="8.140625" style="16"/>
    <col min="14299" max="14300" width="1.5703125" style="16" customWidth="1"/>
    <col min="14301" max="14301" width="58.5703125" style="16" customWidth="1"/>
    <col min="14302" max="14302" width="7.85546875" style="16" customWidth="1"/>
    <col min="14303" max="14303" width="1.5703125" style="16" customWidth="1"/>
    <col min="14304" max="14304" width="14" style="16" customWidth="1"/>
    <col min="14305" max="14554" width="8.140625" style="16"/>
    <col min="14555" max="14556" width="1.5703125" style="16" customWidth="1"/>
    <col min="14557" max="14557" width="58.5703125" style="16" customWidth="1"/>
    <col min="14558" max="14558" width="7.85546875" style="16" customWidth="1"/>
    <col min="14559" max="14559" width="1.5703125" style="16" customWidth="1"/>
    <col min="14560" max="14560" width="14" style="16" customWidth="1"/>
    <col min="14561" max="14810" width="8.140625" style="16"/>
    <col min="14811" max="14812" width="1.5703125" style="16" customWidth="1"/>
    <col min="14813" max="14813" width="58.5703125" style="16" customWidth="1"/>
    <col min="14814" max="14814" width="7.85546875" style="16" customWidth="1"/>
    <col min="14815" max="14815" width="1.5703125" style="16" customWidth="1"/>
    <col min="14816" max="14816" width="14" style="16" customWidth="1"/>
    <col min="14817" max="15066" width="8.140625" style="16"/>
    <col min="15067" max="15068" width="1.5703125" style="16" customWidth="1"/>
    <col min="15069" max="15069" width="58.5703125" style="16" customWidth="1"/>
    <col min="15070" max="15070" width="7.85546875" style="16" customWidth="1"/>
    <col min="15071" max="15071" width="1.5703125" style="16" customWidth="1"/>
    <col min="15072" max="15072" width="14" style="16" customWidth="1"/>
    <col min="15073" max="15322" width="8.140625" style="16"/>
    <col min="15323" max="15324" width="1.5703125" style="16" customWidth="1"/>
    <col min="15325" max="15325" width="58.5703125" style="16" customWidth="1"/>
    <col min="15326" max="15326" width="7.85546875" style="16" customWidth="1"/>
    <col min="15327" max="15327" width="1.5703125" style="16" customWidth="1"/>
    <col min="15328" max="15328" width="14" style="16" customWidth="1"/>
    <col min="15329" max="15578" width="8.140625" style="16"/>
    <col min="15579" max="15580" width="1.5703125" style="16" customWidth="1"/>
    <col min="15581" max="15581" width="58.5703125" style="16" customWidth="1"/>
    <col min="15582" max="15582" width="7.85546875" style="16" customWidth="1"/>
    <col min="15583" max="15583" width="1.5703125" style="16" customWidth="1"/>
    <col min="15584" max="15584" width="14" style="16" customWidth="1"/>
    <col min="15585" max="15834" width="8.140625" style="16"/>
    <col min="15835" max="15836" width="1.5703125" style="16" customWidth="1"/>
    <col min="15837" max="15837" width="58.5703125" style="16" customWidth="1"/>
    <col min="15838" max="15838" width="7.85546875" style="16" customWidth="1"/>
    <col min="15839" max="15839" width="1.5703125" style="16" customWidth="1"/>
    <col min="15840" max="15840" width="14" style="16" customWidth="1"/>
    <col min="15841" max="16090" width="8.140625" style="16"/>
    <col min="16091" max="16092" width="1.5703125" style="16" customWidth="1"/>
    <col min="16093" max="16093" width="58.5703125" style="16" customWidth="1"/>
    <col min="16094" max="16094" width="7.85546875" style="16" customWidth="1"/>
    <col min="16095" max="16095" width="1.5703125" style="16" customWidth="1"/>
    <col min="16096" max="16096" width="14" style="16" customWidth="1"/>
    <col min="16097" max="16384" width="8.140625" style="16"/>
  </cols>
  <sheetData>
    <row r="1" spans="1:8" ht="16.5" customHeight="1" x14ac:dyDescent="0.25">
      <c r="A1" s="48" t="s">
        <v>0</v>
      </c>
      <c r="B1" s="17"/>
      <c r="C1" s="22"/>
      <c r="D1" s="9"/>
      <c r="E1" s="22"/>
      <c r="F1" s="89"/>
      <c r="G1" s="90"/>
      <c r="H1" s="89"/>
    </row>
    <row r="2" spans="1:8" ht="16.5" customHeight="1" x14ac:dyDescent="0.25">
      <c r="A2" s="17" t="s">
        <v>75</v>
      </c>
      <c r="B2" s="48"/>
      <c r="C2" s="48"/>
      <c r="D2" s="15"/>
      <c r="E2" s="48"/>
      <c r="F2" s="91"/>
      <c r="G2" s="90"/>
      <c r="H2" s="91"/>
    </row>
    <row r="3" spans="1:8" ht="16.5" customHeight="1" x14ac:dyDescent="0.25">
      <c r="A3" s="12" t="s">
        <v>76</v>
      </c>
      <c r="B3" s="12"/>
      <c r="C3" s="12"/>
      <c r="D3" s="23"/>
      <c r="E3" s="12"/>
      <c r="F3" s="92"/>
      <c r="G3" s="93"/>
      <c r="H3" s="92"/>
    </row>
    <row r="4" spans="1:8" ht="16.5" customHeight="1" x14ac:dyDescent="0.25">
      <c r="A4" s="48"/>
      <c r="B4" s="48"/>
      <c r="C4" s="48"/>
      <c r="D4" s="15"/>
      <c r="E4" s="48"/>
      <c r="F4" s="58"/>
      <c r="G4" s="53"/>
      <c r="H4" s="58"/>
    </row>
    <row r="5" spans="1:8" ht="16.5" customHeight="1" x14ac:dyDescent="0.25">
      <c r="A5" s="48"/>
      <c r="B5" s="48"/>
      <c r="C5" s="48"/>
      <c r="D5" s="15"/>
      <c r="E5" s="48"/>
      <c r="F5" s="58"/>
      <c r="G5" s="53"/>
      <c r="H5" s="58"/>
    </row>
    <row r="6" spans="1:8" ht="16.5" customHeight="1" x14ac:dyDescent="0.25">
      <c r="A6" s="48"/>
      <c r="B6" s="48"/>
      <c r="C6" s="48"/>
      <c r="D6" s="15"/>
      <c r="E6" s="48"/>
      <c r="F6" s="54" t="s">
        <v>3</v>
      </c>
      <c r="G6" s="56"/>
      <c r="H6" s="54" t="s">
        <v>4</v>
      </c>
    </row>
    <row r="7" spans="1:8" ht="16.5" customHeight="1" x14ac:dyDescent="0.25">
      <c r="D7" s="23" t="s">
        <v>5</v>
      </c>
      <c r="F7" s="52" t="s">
        <v>6</v>
      </c>
      <c r="G7" s="57"/>
      <c r="H7" s="52" t="s">
        <v>6</v>
      </c>
    </row>
    <row r="8" spans="1:8" ht="16.5" customHeight="1" x14ac:dyDescent="0.25">
      <c r="F8" s="54"/>
      <c r="G8" s="61"/>
      <c r="H8" s="54"/>
    </row>
    <row r="9" spans="1:8" ht="16.5" customHeight="1" x14ac:dyDescent="0.25">
      <c r="A9" s="94" t="s">
        <v>77</v>
      </c>
      <c r="D9" s="4" t="s">
        <v>78</v>
      </c>
      <c r="F9" s="54"/>
      <c r="G9" s="61"/>
      <c r="H9" s="54"/>
    </row>
    <row r="10" spans="1:8" ht="16.5" customHeight="1" x14ac:dyDescent="0.25">
      <c r="F10" s="54"/>
      <c r="G10" s="61"/>
      <c r="H10" s="54"/>
    </row>
    <row r="11" spans="1:8" ht="16.5" customHeight="1" x14ac:dyDescent="0.25">
      <c r="A11" s="16" t="s">
        <v>79</v>
      </c>
      <c r="B11" s="48"/>
      <c r="C11" s="49"/>
      <c r="E11" s="49"/>
      <c r="F11" s="59">
        <v>928514267</v>
      </c>
      <c r="G11" s="55"/>
      <c r="H11" s="59">
        <v>752850523</v>
      </c>
    </row>
    <row r="12" spans="1:8" ht="16.5" customHeight="1" x14ac:dyDescent="0.25">
      <c r="A12" s="16" t="s">
        <v>80</v>
      </c>
      <c r="B12" s="48"/>
      <c r="C12" s="49"/>
      <c r="E12" s="49"/>
      <c r="F12" s="59">
        <v>533643078</v>
      </c>
      <c r="G12" s="55"/>
      <c r="H12" s="59">
        <v>321875787</v>
      </c>
    </row>
    <row r="13" spans="1:8" ht="16.5" customHeight="1" x14ac:dyDescent="0.25">
      <c r="A13" s="16" t="s">
        <v>81</v>
      </c>
      <c r="F13" s="95">
        <v>8349428</v>
      </c>
      <c r="G13" s="61"/>
      <c r="H13" s="95">
        <v>458655</v>
      </c>
    </row>
    <row r="14" spans="1:8" ht="16.5" customHeight="1" x14ac:dyDescent="0.25">
      <c r="F14" s="54"/>
      <c r="G14" s="61"/>
      <c r="H14" s="54"/>
    </row>
    <row r="15" spans="1:8" ht="16.5" customHeight="1" x14ac:dyDescent="0.25">
      <c r="A15" s="94" t="s">
        <v>82</v>
      </c>
      <c r="B15" s="48"/>
      <c r="C15" s="49"/>
      <c r="E15" s="49"/>
      <c r="F15" s="63">
        <f>SUM(F11:F14)</f>
        <v>1470506773</v>
      </c>
      <c r="G15" s="55"/>
      <c r="H15" s="63">
        <v>1075184965</v>
      </c>
    </row>
    <row r="16" spans="1:8" s="17" customFormat="1" ht="16.5" customHeight="1" x14ac:dyDescent="0.25">
      <c r="A16" s="48"/>
      <c r="B16" s="48"/>
      <c r="C16" s="48"/>
      <c r="D16" s="15"/>
      <c r="E16" s="48"/>
      <c r="F16" s="59"/>
      <c r="G16" s="56"/>
      <c r="H16" s="59"/>
    </row>
    <row r="17" spans="1:8" s="17" customFormat="1" ht="16.5" customHeight="1" x14ac:dyDescent="0.25">
      <c r="A17" s="94" t="s">
        <v>83</v>
      </c>
      <c r="B17" s="48"/>
      <c r="C17" s="48"/>
      <c r="D17" s="15"/>
      <c r="E17" s="48"/>
      <c r="F17" s="59"/>
      <c r="G17" s="56"/>
      <c r="H17" s="59"/>
    </row>
    <row r="18" spans="1:8" s="17" customFormat="1" ht="16.5" customHeight="1" x14ac:dyDescent="0.25">
      <c r="A18" s="48"/>
      <c r="B18" s="48"/>
      <c r="C18" s="48"/>
      <c r="D18" s="15"/>
      <c r="E18" s="48"/>
      <c r="F18" s="59"/>
      <c r="G18" s="56"/>
      <c r="H18" s="59"/>
    </row>
    <row r="19" spans="1:8" s="17" customFormat="1" ht="16.5" customHeight="1" x14ac:dyDescent="0.25">
      <c r="A19" s="49" t="s">
        <v>84</v>
      </c>
      <c r="B19" s="48"/>
      <c r="C19" s="48"/>
      <c r="D19" s="15"/>
      <c r="E19" s="48"/>
      <c r="F19" s="59">
        <v>-745533477</v>
      </c>
      <c r="G19" s="55"/>
      <c r="H19" s="59">
        <v>-549977469</v>
      </c>
    </row>
    <row r="20" spans="1:8" s="17" customFormat="1" ht="16.5" customHeight="1" x14ac:dyDescent="0.25">
      <c r="A20" s="96" t="s">
        <v>85</v>
      </c>
      <c r="B20" s="48"/>
      <c r="C20" s="48"/>
      <c r="D20" s="15"/>
      <c r="E20" s="48"/>
      <c r="F20" s="59">
        <v>-397431734</v>
      </c>
      <c r="G20" s="55"/>
      <c r="H20" s="59">
        <v>-254718265</v>
      </c>
    </row>
    <row r="21" spans="1:8" s="17" customFormat="1" ht="16.5" customHeight="1" x14ac:dyDescent="0.25">
      <c r="A21" s="49" t="s">
        <v>86</v>
      </c>
      <c r="B21" s="48"/>
      <c r="C21" s="48"/>
      <c r="D21" s="15"/>
      <c r="E21" s="48"/>
      <c r="F21" s="95">
        <v>-5408797</v>
      </c>
      <c r="G21" s="61"/>
      <c r="H21" s="95">
        <v>-109764</v>
      </c>
    </row>
    <row r="22" spans="1:8" s="17" customFormat="1" ht="16.5" customHeight="1" x14ac:dyDescent="0.25">
      <c r="A22" s="48"/>
      <c r="B22" s="48"/>
      <c r="C22" s="48"/>
      <c r="D22" s="15"/>
      <c r="E22" s="48"/>
      <c r="F22" s="59"/>
      <c r="G22" s="56"/>
      <c r="H22" s="59"/>
    </row>
    <row r="23" spans="1:8" s="17" customFormat="1" ht="16.5" customHeight="1" x14ac:dyDescent="0.25">
      <c r="A23" s="94" t="s">
        <v>87</v>
      </c>
      <c r="B23" s="48"/>
      <c r="C23" s="48"/>
      <c r="D23" s="15"/>
      <c r="E23" s="48"/>
      <c r="F23" s="63">
        <f>SUM(F19:F22)</f>
        <v>-1148374008</v>
      </c>
      <c r="G23" s="56"/>
      <c r="H23" s="63">
        <v>-804805498</v>
      </c>
    </row>
    <row r="24" spans="1:8" s="17" customFormat="1" ht="16.5" customHeight="1" x14ac:dyDescent="0.25">
      <c r="A24" s="48"/>
      <c r="B24" s="48"/>
      <c r="C24" s="48"/>
      <c r="D24" s="15"/>
      <c r="E24" s="48"/>
      <c r="F24" s="59"/>
      <c r="G24" s="56"/>
      <c r="H24" s="59"/>
    </row>
    <row r="25" spans="1:8" s="17" customFormat="1" ht="16.5" customHeight="1" x14ac:dyDescent="0.25">
      <c r="A25" s="17" t="s">
        <v>88</v>
      </c>
      <c r="B25" s="48"/>
      <c r="C25" s="48"/>
      <c r="D25" s="4">
        <v>8</v>
      </c>
      <c r="E25" s="48"/>
      <c r="F25" s="59">
        <f>F15+F23</f>
        <v>322132765</v>
      </c>
      <c r="G25" s="56"/>
      <c r="H25" s="59">
        <v>270379467</v>
      </c>
    </row>
    <row r="26" spans="1:8" ht="16.5" customHeight="1" x14ac:dyDescent="0.25">
      <c r="A26" s="16" t="s">
        <v>89</v>
      </c>
      <c r="B26" s="49"/>
      <c r="C26" s="49"/>
      <c r="E26" s="49"/>
      <c r="F26" s="59">
        <v>1542139</v>
      </c>
      <c r="G26" s="55"/>
      <c r="H26" s="59">
        <v>1566902</v>
      </c>
    </row>
    <row r="27" spans="1:8" ht="16.5" customHeight="1" x14ac:dyDescent="0.25">
      <c r="A27" s="16" t="s">
        <v>90</v>
      </c>
      <c r="B27" s="49"/>
      <c r="C27" s="49"/>
      <c r="E27" s="49"/>
      <c r="F27" s="59">
        <v>1162391</v>
      </c>
      <c r="G27" s="55"/>
      <c r="H27" s="59">
        <v>-253334</v>
      </c>
    </row>
    <row r="28" spans="1:8" ht="16.5" customHeight="1" x14ac:dyDescent="0.25">
      <c r="A28" s="16" t="s">
        <v>91</v>
      </c>
      <c r="B28" s="49"/>
      <c r="C28" s="49"/>
      <c r="E28" s="49"/>
      <c r="F28" s="87">
        <v>-50117506</v>
      </c>
      <c r="G28" s="55"/>
      <c r="H28" s="59">
        <v>-46871684</v>
      </c>
    </row>
    <row r="29" spans="1:8" ht="16.5" customHeight="1" x14ac:dyDescent="0.25">
      <c r="A29" s="16" t="s">
        <v>92</v>
      </c>
      <c r="B29" s="49"/>
      <c r="C29" s="49"/>
      <c r="E29" s="49"/>
      <c r="F29" s="88">
        <v>-114417024</v>
      </c>
      <c r="G29" s="55"/>
      <c r="H29" s="63">
        <v>-75053664</v>
      </c>
    </row>
    <row r="30" spans="1:8" ht="16.5" customHeight="1" x14ac:dyDescent="0.25">
      <c r="B30" s="49"/>
      <c r="C30" s="49"/>
      <c r="E30" s="49"/>
      <c r="F30" s="59"/>
      <c r="G30" s="55"/>
      <c r="H30" s="59"/>
    </row>
    <row r="31" spans="1:8" ht="16.5" customHeight="1" x14ac:dyDescent="0.25">
      <c r="A31" s="17" t="s">
        <v>93</v>
      </c>
      <c r="B31" s="49"/>
      <c r="C31" s="49"/>
      <c r="E31" s="49"/>
      <c r="F31" s="59">
        <f>SUM(F25:F30)</f>
        <v>160302765</v>
      </c>
      <c r="G31" s="55"/>
      <c r="H31" s="59">
        <f>SUM(H25:H30)</f>
        <v>149767687</v>
      </c>
    </row>
    <row r="32" spans="1:8" ht="16.5" customHeight="1" x14ac:dyDescent="0.25">
      <c r="A32" s="16" t="s">
        <v>94</v>
      </c>
      <c r="C32" s="49"/>
      <c r="E32" s="49"/>
      <c r="F32" s="63">
        <v>-20379067</v>
      </c>
      <c r="G32" s="55"/>
      <c r="H32" s="63">
        <v>-16051050</v>
      </c>
    </row>
    <row r="33" spans="1:8" ht="16.5" customHeight="1" x14ac:dyDescent="0.25">
      <c r="C33" s="49"/>
      <c r="E33" s="49"/>
      <c r="F33" s="59"/>
      <c r="G33" s="55"/>
      <c r="H33" s="59"/>
    </row>
    <row r="34" spans="1:8" ht="16.5" customHeight="1" x14ac:dyDescent="0.25">
      <c r="A34" s="17" t="s">
        <v>95</v>
      </c>
      <c r="B34" s="17"/>
      <c r="F34" s="59">
        <f>SUM(F31:F33)</f>
        <v>139923698</v>
      </c>
      <c r="G34" s="55"/>
      <c r="H34" s="59">
        <v>133716637</v>
      </c>
    </row>
    <row r="35" spans="1:8" ht="16.5" customHeight="1" x14ac:dyDescent="0.25">
      <c r="A35" s="16" t="s">
        <v>96</v>
      </c>
      <c r="B35" s="49"/>
      <c r="C35" s="49"/>
      <c r="D35" s="4">
        <v>29</v>
      </c>
      <c r="E35" s="49"/>
      <c r="F35" s="88">
        <v>-36482417</v>
      </c>
      <c r="G35" s="55"/>
      <c r="H35" s="63">
        <v>-29689477</v>
      </c>
    </row>
    <row r="36" spans="1:8" ht="16.5" customHeight="1" x14ac:dyDescent="0.25">
      <c r="A36" s="49"/>
      <c r="B36" s="49"/>
      <c r="C36" s="49"/>
      <c r="E36" s="49"/>
      <c r="F36" s="59"/>
      <c r="G36" s="55"/>
      <c r="H36" s="59"/>
    </row>
    <row r="37" spans="1:8" ht="16.5" customHeight="1" x14ac:dyDescent="0.25">
      <c r="A37" s="17" t="s">
        <v>97</v>
      </c>
      <c r="B37" s="48"/>
      <c r="C37" s="17"/>
      <c r="D37" s="15"/>
      <c r="E37" s="17"/>
      <c r="F37" s="63">
        <f>SUM(F34:F35)</f>
        <v>103441281</v>
      </c>
      <c r="G37" s="55"/>
      <c r="H37" s="63">
        <v>104027160</v>
      </c>
    </row>
    <row r="38" spans="1:8" ht="16.5" customHeight="1" x14ac:dyDescent="0.25">
      <c r="F38" s="59"/>
      <c r="G38" s="55"/>
      <c r="H38" s="59"/>
    </row>
    <row r="39" spans="1:8" ht="14.25" customHeight="1" x14ac:dyDescent="0.25">
      <c r="F39" s="59"/>
      <c r="G39" s="55"/>
      <c r="H39" s="59"/>
    </row>
    <row r="40" spans="1:8" ht="16.5" customHeight="1" x14ac:dyDescent="0.25">
      <c r="F40" s="59"/>
      <c r="G40" s="55"/>
      <c r="H40" s="59"/>
    </row>
    <row r="41" spans="1:8" ht="16.5" customHeight="1" x14ac:dyDescent="0.25">
      <c r="F41" s="59"/>
      <c r="G41" s="55"/>
      <c r="H41" s="59"/>
    </row>
    <row r="42" spans="1:8" ht="17.25" customHeight="1" x14ac:dyDescent="0.25">
      <c r="F42" s="59"/>
      <c r="G42" s="55"/>
      <c r="H42" s="59"/>
    </row>
    <row r="43" spans="1:8" ht="16.5" customHeight="1" x14ac:dyDescent="0.25">
      <c r="F43" s="59"/>
      <c r="G43" s="55"/>
      <c r="H43" s="59"/>
    </row>
    <row r="44" spans="1:8" ht="16.5" customHeight="1" x14ac:dyDescent="0.25">
      <c r="F44" s="59"/>
      <c r="G44" s="55"/>
      <c r="H44" s="59"/>
    </row>
    <row r="45" spans="1:8" ht="16.5" customHeight="1" x14ac:dyDescent="0.25">
      <c r="F45" s="59"/>
      <c r="G45" s="55"/>
      <c r="H45" s="59"/>
    </row>
    <row r="46" spans="1:8" ht="16.5" customHeight="1" x14ac:dyDescent="0.25">
      <c r="F46" s="59"/>
      <c r="G46" s="55"/>
      <c r="H46" s="59"/>
    </row>
    <row r="47" spans="1:8" ht="13.5" customHeight="1" x14ac:dyDescent="0.25">
      <c r="F47" s="59"/>
      <c r="G47" s="55"/>
      <c r="H47" s="59"/>
    </row>
    <row r="48" spans="1:8" ht="21.95" customHeight="1" x14ac:dyDescent="0.25">
      <c r="A48" s="19" t="str">
        <f>+'EN6-8'!A48</f>
        <v>The accompanying notes on page 15 to 65 are an integral part of these financial statements.</v>
      </c>
      <c r="B48" s="19"/>
      <c r="C48" s="19"/>
      <c r="D48" s="44"/>
      <c r="E48" s="19"/>
      <c r="F48" s="50"/>
      <c r="G48" s="44"/>
      <c r="H48" s="50"/>
    </row>
    <row r="49" spans="1:8" ht="16.5" customHeight="1" x14ac:dyDescent="0.25">
      <c r="A49" s="48" t="s">
        <v>0</v>
      </c>
      <c r="B49" s="17"/>
      <c r="C49" s="22"/>
      <c r="D49" s="9"/>
      <c r="E49" s="22"/>
      <c r="F49" s="89"/>
      <c r="G49" s="90"/>
      <c r="H49" s="89"/>
    </row>
    <row r="50" spans="1:8" ht="16.5" customHeight="1" x14ac:dyDescent="0.25">
      <c r="A50" s="17" t="s">
        <v>75</v>
      </c>
      <c r="B50" s="48"/>
      <c r="C50" s="48"/>
      <c r="D50" s="15"/>
      <c r="E50" s="48"/>
      <c r="F50" s="91"/>
      <c r="G50" s="90"/>
      <c r="H50" s="91"/>
    </row>
    <row r="51" spans="1:8" ht="16.5" customHeight="1" x14ac:dyDescent="0.25">
      <c r="A51" s="12" t="s">
        <v>76</v>
      </c>
      <c r="B51" s="12"/>
      <c r="C51" s="12"/>
      <c r="D51" s="23"/>
      <c r="E51" s="12"/>
      <c r="F51" s="92"/>
      <c r="G51" s="93"/>
      <c r="H51" s="92"/>
    </row>
    <row r="52" spans="1:8" ht="16.5" customHeight="1" x14ac:dyDescent="0.25">
      <c r="A52" s="48"/>
      <c r="B52" s="48"/>
      <c r="C52" s="48"/>
      <c r="D52" s="15"/>
      <c r="E52" s="48"/>
      <c r="F52" s="91"/>
      <c r="G52" s="90"/>
      <c r="H52" s="91"/>
    </row>
    <row r="53" spans="1:8" ht="16.5" customHeight="1" x14ac:dyDescent="0.25">
      <c r="A53" s="48"/>
      <c r="B53" s="48"/>
      <c r="C53" s="48"/>
      <c r="D53" s="15"/>
      <c r="E53" s="48"/>
      <c r="F53" s="58"/>
      <c r="G53" s="53"/>
      <c r="H53" s="58"/>
    </row>
    <row r="54" spans="1:8" ht="16.5" customHeight="1" x14ac:dyDescent="0.25">
      <c r="A54" s="48"/>
      <c r="B54" s="48"/>
      <c r="C54" s="48"/>
      <c r="D54" s="15"/>
      <c r="E54" s="48"/>
      <c r="F54" s="54" t="s">
        <v>3</v>
      </c>
      <c r="G54" s="56"/>
      <c r="H54" s="54" t="s">
        <v>4</v>
      </c>
    </row>
    <row r="55" spans="1:8" ht="16.5" customHeight="1" x14ac:dyDescent="0.25">
      <c r="D55" s="23" t="s">
        <v>5</v>
      </c>
      <c r="F55" s="52" t="s">
        <v>6</v>
      </c>
      <c r="G55" s="57"/>
      <c r="H55" s="52" t="s">
        <v>6</v>
      </c>
    </row>
    <row r="56" spans="1:8" ht="16.5" customHeight="1" x14ac:dyDescent="0.25">
      <c r="F56" s="59"/>
      <c r="G56" s="55"/>
      <c r="H56" s="59"/>
    </row>
    <row r="57" spans="1:8" ht="16.5" customHeight="1" x14ac:dyDescent="0.25">
      <c r="A57" s="17" t="s">
        <v>98</v>
      </c>
      <c r="B57" s="17"/>
      <c r="C57" s="17"/>
      <c r="F57" s="59"/>
      <c r="G57" s="57"/>
      <c r="H57" s="59"/>
    </row>
    <row r="58" spans="1:8" ht="16.5" customHeight="1" x14ac:dyDescent="0.25">
      <c r="A58" s="17"/>
      <c r="B58" s="17" t="s">
        <v>99</v>
      </c>
      <c r="C58" s="17"/>
      <c r="F58" s="59"/>
      <c r="G58" s="57"/>
      <c r="H58" s="59"/>
    </row>
    <row r="59" spans="1:8" ht="16.5" customHeight="1" x14ac:dyDescent="0.25">
      <c r="A59" s="17"/>
      <c r="B59" s="17"/>
      <c r="C59" s="17" t="s">
        <v>100</v>
      </c>
      <c r="F59" s="59"/>
      <c r="G59" s="57"/>
      <c r="H59" s="59"/>
    </row>
    <row r="60" spans="1:8" ht="16.5" customHeight="1" x14ac:dyDescent="0.25">
      <c r="A60" s="17"/>
      <c r="B60" s="17"/>
      <c r="C60" s="16" t="s">
        <v>101</v>
      </c>
      <c r="F60" s="59"/>
      <c r="G60" s="57"/>
      <c r="H60" s="59"/>
    </row>
    <row r="61" spans="1:8" ht="16.5" customHeight="1" x14ac:dyDescent="0.25">
      <c r="C61" s="16" t="s">
        <v>102</v>
      </c>
      <c r="D61" s="4">
        <v>24</v>
      </c>
      <c r="F61" s="59">
        <v>300846</v>
      </c>
      <c r="G61" s="57"/>
      <c r="H61" s="59">
        <v>-3493851</v>
      </c>
    </row>
    <row r="62" spans="1:8" ht="16.5" customHeight="1" x14ac:dyDescent="0.25">
      <c r="C62" s="16" t="s">
        <v>103</v>
      </c>
      <c r="F62" s="59"/>
      <c r="G62" s="57"/>
      <c r="H62" s="59"/>
    </row>
    <row r="63" spans="1:8" ht="16.5" customHeight="1" x14ac:dyDescent="0.25">
      <c r="C63" s="16" t="s">
        <v>104</v>
      </c>
      <c r="D63" s="4">
        <v>21</v>
      </c>
      <c r="F63" s="63">
        <v>-60169</v>
      </c>
      <c r="G63" s="57"/>
      <c r="H63" s="63">
        <v>698770</v>
      </c>
    </row>
    <row r="64" spans="1:8" s="24" customFormat="1" ht="16.5" customHeight="1" x14ac:dyDescent="0.25">
      <c r="A64" s="96"/>
      <c r="B64" s="96"/>
      <c r="D64" s="97"/>
      <c r="E64" s="97"/>
      <c r="F64" s="98"/>
      <c r="G64" s="99"/>
      <c r="H64" s="98"/>
    </row>
    <row r="65" spans="1:8" s="24" customFormat="1" ht="16.5" customHeight="1" x14ac:dyDescent="0.25">
      <c r="A65" s="96"/>
      <c r="B65" s="16" t="s">
        <v>105</v>
      </c>
      <c r="D65" s="97"/>
      <c r="E65" s="97"/>
      <c r="F65" s="98"/>
      <c r="G65" s="99"/>
      <c r="H65" s="98"/>
    </row>
    <row r="66" spans="1:8" ht="16.5" customHeight="1" x14ac:dyDescent="0.25">
      <c r="C66" s="16" t="s">
        <v>106</v>
      </c>
      <c r="F66" s="63">
        <f>SUM(F61:F64)</f>
        <v>240677</v>
      </c>
      <c r="G66" s="57"/>
      <c r="H66" s="63">
        <v>-2795081</v>
      </c>
    </row>
    <row r="67" spans="1:8" ht="16.5" customHeight="1" x14ac:dyDescent="0.25">
      <c r="F67" s="59"/>
      <c r="G67" s="57"/>
      <c r="H67" s="59"/>
    </row>
    <row r="68" spans="1:8" ht="16.5" customHeight="1" x14ac:dyDescent="0.25">
      <c r="A68" s="17" t="s">
        <v>107</v>
      </c>
      <c r="B68" s="17"/>
      <c r="C68" s="17"/>
      <c r="F68" s="59"/>
      <c r="G68" s="57"/>
      <c r="H68" s="59"/>
    </row>
    <row r="69" spans="1:8" ht="16.5" customHeight="1" x14ac:dyDescent="0.25">
      <c r="A69" s="17"/>
      <c r="B69" s="17"/>
      <c r="C69" s="17" t="s">
        <v>108</v>
      </c>
      <c r="F69" s="63">
        <f>SUM(F66)</f>
        <v>240677</v>
      </c>
      <c r="G69" s="57"/>
      <c r="H69" s="63">
        <v>-2795081</v>
      </c>
    </row>
    <row r="70" spans="1:8" ht="16.5" customHeight="1" x14ac:dyDescent="0.25">
      <c r="F70" s="59"/>
      <c r="G70" s="57"/>
      <c r="H70" s="59"/>
    </row>
    <row r="71" spans="1:8" ht="16.5" customHeight="1" thickBot="1" x14ac:dyDescent="0.3">
      <c r="A71" s="17" t="s">
        <v>109</v>
      </c>
      <c r="B71" s="17"/>
      <c r="C71" s="17"/>
      <c r="F71" s="64">
        <f>SUM(F37,F69)</f>
        <v>103681958</v>
      </c>
      <c r="G71" s="57"/>
      <c r="H71" s="64">
        <v>101232079</v>
      </c>
    </row>
    <row r="72" spans="1:8" ht="16.5" customHeight="1" thickTop="1" x14ac:dyDescent="0.25">
      <c r="A72" s="17"/>
      <c r="B72" s="17"/>
      <c r="C72" s="17"/>
      <c r="F72" s="59"/>
      <c r="G72" s="57"/>
      <c r="H72" s="59"/>
    </row>
    <row r="73" spans="1:8" ht="16.5" customHeight="1" x14ac:dyDescent="0.25">
      <c r="A73" s="17" t="s">
        <v>110</v>
      </c>
      <c r="F73" s="59"/>
      <c r="G73" s="57"/>
      <c r="H73" s="59"/>
    </row>
    <row r="74" spans="1:8" s="24" customFormat="1" ht="16.5" customHeight="1" x14ac:dyDescent="0.25">
      <c r="A74" s="100"/>
      <c r="B74" s="94"/>
      <c r="C74" s="97"/>
      <c r="D74" s="97"/>
      <c r="F74" s="98"/>
      <c r="G74" s="101"/>
      <c r="H74" s="98"/>
    </row>
    <row r="75" spans="1:8" ht="16.5" customHeight="1" x14ac:dyDescent="0.25">
      <c r="A75" s="16" t="s">
        <v>111</v>
      </c>
      <c r="D75" s="4">
        <v>30</v>
      </c>
      <c r="F75" s="102">
        <v>0.26</v>
      </c>
      <c r="G75" s="57"/>
      <c r="H75" s="102">
        <v>0.28000000000000003</v>
      </c>
    </row>
    <row r="76" spans="1:8" ht="16.5" customHeight="1" x14ac:dyDescent="0.25">
      <c r="F76" s="59"/>
      <c r="G76" s="57"/>
      <c r="H76" s="59"/>
    </row>
    <row r="77" spans="1:8" ht="16.5" customHeight="1" x14ac:dyDescent="0.25">
      <c r="F77" s="59"/>
      <c r="G77" s="55"/>
      <c r="H77" s="59"/>
    </row>
    <row r="78" spans="1:8" ht="16.5" customHeight="1" x14ac:dyDescent="0.25">
      <c r="F78" s="59"/>
      <c r="G78" s="55"/>
      <c r="H78" s="59"/>
    </row>
    <row r="79" spans="1:8" ht="14.25" customHeight="1" x14ac:dyDescent="0.25">
      <c r="F79" s="59"/>
      <c r="G79" s="55"/>
      <c r="H79" s="59"/>
    </row>
    <row r="80" spans="1:8" ht="16.5" customHeight="1" x14ac:dyDescent="0.25">
      <c r="F80" s="59"/>
      <c r="G80" s="55"/>
      <c r="H80" s="59"/>
    </row>
    <row r="81" spans="1:8" ht="16.5" customHeight="1" x14ac:dyDescent="0.25">
      <c r="F81" s="59"/>
      <c r="G81" s="55"/>
      <c r="H81" s="59"/>
    </row>
    <row r="82" spans="1:8" ht="16.5" customHeight="1" x14ac:dyDescent="0.25">
      <c r="F82" s="59"/>
      <c r="G82" s="55"/>
      <c r="H82" s="59"/>
    </row>
    <row r="83" spans="1:8" ht="16.5" customHeight="1" x14ac:dyDescent="0.25">
      <c r="F83" s="59"/>
      <c r="G83" s="55"/>
      <c r="H83" s="59"/>
    </row>
    <row r="84" spans="1:8" ht="16.5" customHeight="1" x14ac:dyDescent="0.25">
      <c r="F84" s="59"/>
      <c r="G84" s="55"/>
      <c r="H84" s="59"/>
    </row>
    <row r="85" spans="1:8" ht="16.5" customHeight="1" x14ac:dyDescent="0.25">
      <c r="F85" s="59"/>
      <c r="G85" s="55"/>
      <c r="H85" s="59"/>
    </row>
    <row r="86" spans="1:8" ht="16.5" customHeight="1" x14ac:dyDescent="0.25">
      <c r="F86" s="59"/>
      <c r="G86" s="55"/>
      <c r="H86" s="59"/>
    </row>
    <row r="87" spans="1:8" ht="16.5" customHeight="1" x14ac:dyDescent="0.25">
      <c r="G87" s="4"/>
    </row>
    <row r="88" spans="1:8" ht="16.5" customHeight="1" x14ac:dyDescent="0.25">
      <c r="G88" s="4"/>
    </row>
    <row r="89" spans="1:8" ht="16.5" customHeight="1" x14ac:dyDescent="0.25">
      <c r="G89" s="4"/>
    </row>
    <row r="90" spans="1:8" ht="16.5" customHeight="1" x14ac:dyDescent="0.25">
      <c r="G90" s="4"/>
    </row>
    <row r="91" spans="1:8" ht="16.5" customHeight="1" x14ac:dyDescent="0.25">
      <c r="G91" s="4"/>
    </row>
    <row r="92" spans="1:8" ht="16.5" customHeight="1" x14ac:dyDescent="0.25">
      <c r="G92" s="4"/>
    </row>
    <row r="93" spans="1:8" ht="16.5" customHeight="1" x14ac:dyDescent="0.25">
      <c r="G93" s="4"/>
    </row>
    <row r="94" spans="1:8" ht="16.5" customHeight="1" x14ac:dyDescent="0.25">
      <c r="G94" s="4"/>
    </row>
    <row r="95" spans="1:8" ht="14.25" customHeight="1" x14ac:dyDescent="0.25">
      <c r="G95" s="4"/>
    </row>
    <row r="96" spans="1:8" ht="21.95" customHeight="1" x14ac:dyDescent="0.25">
      <c r="A96" s="104" t="str">
        <f>'EN6-8'!A143:E143</f>
        <v>The accompanying notes on page 15 to 65 are an integral part of these financial statements.</v>
      </c>
      <c r="B96" s="104"/>
      <c r="C96" s="104"/>
      <c r="D96" s="104"/>
      <c r="E96" s="104"/>
      <c r="F96" s="104"/>
      <c r="G96" s="104"/>
      <c r="H96" s="104"/>
    </row>
  </sheetData>
  <mergeCells count="1">
    <mergeCell ref="A96:H96"/>
  </mergeCells>
  <pageMargins left="1" right="0.75" top="0.5" bottom="0.6" header="0.49" footer="0.4"/>
  <pageSetup paperSize="9" firstPageNumber="9" orientation="portrait" useFirstPageNumber="1" horizontalDpi="1200" verticalDpi="1200" r:id="rId1"/>
  <headerFooter>
    <oddFooter>&amp;R&amp;"Arial,Regular"&amp;10&amp;P</oddFooter>
  </headerFooter>
  <rowBreaks count="1" manualBreakCount="1"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968D6-61BC-407F-8C1F-8A4E305579C7}">
  <dimension ref="A1:W46"/>
  <sheetViews>
    <sheetView topLeftCell="A37" zoomScale="70" zoomScaleNormal="70" zoomScaleSheetLayoutView="85" workbookViewId="0">
      <selection activeCell="L42" sqref="L42"/>
    </sheetView>
  </sheetViews>
  <sheetFormatPr defaultColWidth="8.140625" defaultRowHeight="16.5" customHeight="1" x14ac:dyDescent="0.25"/>
  <cols>
    <col min="1" max="1" width="1.7109375" style="43" customWidth="1"/>
    <col min="2" max="2" width="38.7109375" style="43" customWidth="1"/>
    <col min="3" max="3" width="5.7109375" style="43" customWidth="1"/>
    <col min="4" max="4" width="0.7109375" style="43" customWidth="1"/>
    <col min="5" max="5" width="13.28515625" style="57" customWidth="1"/>
    <col min="6" max="6" width="0.7109375" style="57" customWidth="1"/>
    <col min="7" max="7" width="12.5703125" style="57" customWidth="1"/>
    <col min="8" max="8" width="0.7109375" style="57" customWidth="1"/>
    <col min="9" max="9" width="12.85546875" style="57" customWidth="1"/>
    <col min="10" max="10" width="0.7109375" style="57" customWidth="1"/>
    <col min="11" max="11" width="15.85546875" style="57" customWidth="1"/>
    <col min="12" max="12" width="0.7109375" style="57" customWidth="1"/>
    <col min="13" max="13" width="17.7109375" style="57" customWidth="1"/>
    <col min="14" max="14" width="0.7109375" style="57" customWidth="1"/>
    <col min="15" max="15" width="17.28515625" style="57" customWidth="1"/>
    <col min="16" max="16" width="0.7109375" style="57" customWidth="1"/>
    <col min="17" max="17" width="13.28515625" style="57" customWidth="1"/>
    <col min="18" max="18" width="0.7109375" style="59" customWidth="1"/>
    <col min="19" max="19" width="15.5703125" style="57" customWidth="1"/>
    <col min="20" max="20" width="0.7109375" style="59" customWidth="1"/>
    <col min="21" max="21" width="18.85546875" style="57" customWidth="1"/>
    <col min="22" max="22" width="0.7109375" style="59" customWidth="1"/>
    <col min="23" max="23" width="13.5703125" style="57" customWidth="1"/>
    <col min="24" max="250" width="8.140625" style="43"/>
    <col min="251" max="251" width="1.5703125" style="43" customWidth="1"/>
    <col min="252" max="252" width="48.85546875" style="43" customWidth="1"/>
    <col min="253" max="253" width="8.140625" style="43"/>
    <col min="254" max="254" width="1" style="43" customWidth="1"/>
    <col min="255" max="255" width="12.5703125" style="43" customWidth="1"/>
    <col min="256" max="256" width="1" style="43" customWidth="1"/>
    <col min="257" max="257" width="12.5703125" style="43" customWidth="1"/>
    <col min="258" max="258" width="1" style="43" customWidth="1"/>
    <col min="259" max="259" width="12.5703125" style="43" customWidth="1"/>
    <col min="260" max="260" width="1" style="43" customWidth="1"/>
    <col min="261" max="261" width="12.5703125" style="43" customWidth="1"/>
    <col min="262" max="262" width="1" style="43" customWidth="1"/>
    <col min="263" max="263" width="12.5703125" style="43" customWidth="1"/>
    <col min="264" max="264" width="8.140625" style="43"/>
    <col min="265" max="265" width="11.28515625" style="43" bestFit="1" customWidth="1"/>
    <col min="266" max="266" width="9.7109375" style="43" customWidth="1"/>
    <col min="267" max="267" width="9.140625" style="43" customWidth="1"/>
    <col min="268" max="506" width="8.140625" style="43"/>
    <col min="507" max="507" width="1.5703125" style="43" customWidth="1"/>
    <col min="508" max="508" width="48.85546875" style="43" customWidth="1"/>
    <col min="509" max="509" width="8.140625" style="43"/>
    <col min="510" max="510" width="1" style="43" customWidth="1"/>
    <col min="511" max="511" width="12.5703125" style="43" customWidth="1"/>
    <col min="512" max="512" width="1" style="43" customWidth="1"/>
    <col min="513" max="513" width="12.5703125" style="43" customWidth="1"/>
    <col min="514" max="514" width="1" style="43" customWidth="1"/>
    <col min="515" max="515" width="12.5703125" style="43" customWidth="1"/>
    <col min="516" max="516" width="1" style="43" customWidth="1"/>
    <col min="517" max="517" width="12.5703125" style="43" customWidth="1"/>
    <col min="518" max="518" width="1" style="43" customWidth="1"/>
    <col min="519" max="519" width="12.5703125" style="43" customWidth="1"/>
    <col min="520" max="520" width="8.140625" style="43"/>
    <col min="521" max="521" width="11.28515625" style="43" bestFit="1" customWidth="1"/>
    <col min="522" max="522" width="9.7109375" style="43" customWidth="1"/>
    <col min="523" max="523" width="9.140625" style="43" customWidth="1"/>
    <col min="524" max="762" width="8.140625" style="43"/>
    <col min="763" max="763" width="1.5703125" style="43" customWidth="1"/>
    <col min="764" max="764" width="48.85546875" style="43" customWidth="1"/>
    <col min="765" max="765" width="8.140625" style="43"/>
    <col min="766" max="766" width="1" style="43" customWidth="1"/>
    <col min="767" max="767" width="12.5703125" style="43" customWidth="1"/>
    <col min="768" max="768" width="1" style="43" customWidth="1"/>
    <col min="769" max="769" width="12.5703125" style="43" customWidth="1"/>
    <col min="770" max="770" width="1" style="43" customWidth="1"/>
    <col min="771" max="771" width="12.5703125" style="43" customWidth="1"/>
    <col min="772" max="772" width="1" style="43" customWidth="1"/>
    <col min="773" max="773" width="12.5703125" style="43" customWidth="1"/>
    <col min="774" max="774" width="1" style="43" customWidth="1"/>
    <col min="775" max="775" width="12.5703125" style="43" customWidth="1"/>
    <col min="776" max="776" width="8.140625" style="43"/>
    <col min="777" max="777" width="11.28515625" style="43" bestFit="1" customWidth="1"/>
    <col min="778" max="778" width="9.7109375" style="43" customWidth="1"/>
    <col min="779" max="779" width="9.140625" style="43" customWidth="1"/>
    <col min="780" max="1018" width="8.140625" style="43"/>
    <col min="1019" max="1019" width="1.5703125" style="43" customWidth="1"/>
    <col min="1020" max="1020" width="48.85546875" style="43" customWidth="1"/>
    <col min="1021" max="1021" width="8.140625" style="43"/>
    <col min="1022" max="1022" width="1" style="43" customWidth="1"/>
    <col min="1023" max="1023" width="12.5703125" style="43" customWidth="1"/>
    <col min="1024" max="1024" width="1" style="43" customWidth="1"/>
    <col min="1025" max="1025" width="12.5703125" style="43" customWidth="1"/>
    <col min="1026" max="1026" width="1" style="43" customWidth="1"/>
    <col min="1027" max="1027" width="12.5703125" style="43" customWidth="1"/>
    <col min="1028" max="1028" width="1" style="43" customWidth="1"/>
    <col min="1029" max="1029" width="12.5703125" style="43" customWidth="1"/>
    <col min="1030" max="1030" width="1" style="43" customWidth="1"/>
    <col min="1031" max="1031" width="12.5703125" style="43" customWidth="1"/>
    <col min="1032" max="1032" width="8.140625" style="43"/>
    <col min="1033" max="1033" width="11.28515625" style="43" bestFit="1" customWidth="1"/>
    <col min="1034" max="1034" width="9.7109375" style="43" customWidth="1"/>
    <col min="1035" max="1035" width="9.140625" style="43" customWidth="1"/>
    <col min="1036" max="1274" width="8.140625" style="43"/>
    <col min="1275" max="1275" width="1.5703125" style="43" customWidth="1"/>
    <col min="1276" max="1276" width="48.85546875" style="43" customWidth="1"/>
    <col min="1277" max="1277" width="8.140625" style="43"/>
    <col min="1278" max="1278" width="1" style="43" customWidth="1"/>
    <col min="1279" max="1279" width="12.5703125" style="43" customWidth="1"/>
    <col min="1280" max="1280" width="1" style="43" customWidth="1"/>
    <col min="1281" max="1281" width="12.5703125" style="43" customWidth="1"/>
    <col min="1282" max="1282" width="1" style="43" customWidth="1"/>
    <col min="1283" max="1283" width="12.5703125" style="43" customWidth="1"/>
    <col min="1284" max="1284" width="1" style="43" customWidth="1"/>
    <col min="1285" max="1285" width="12.5703125" style="43" customWidth="1"/>
    <col min="1286" max="1286" width="1" style="43" customWidth="1"/>
    <col min="1287" max="1287" width="12.5703125" style="43" customWidth="1"/>
    <col min="1288" max="1288" width="8.140625" style="43"/>
    <col min="1289" max="1289" width="11.28515625" style="43" bestFit="1" customWidth="1"/>
    <col min="1290" max="1290" width="9.7109375" style="43" customWidth="1"/>
    <col min="1291" max="1291" width="9.140625" style="43" customWidth="1"/>
    <col min="1292" max="1530" width="8.140625" style="43"/>
    <col min="1531" max="1531" width="1.5703125" style="43" customWidth="1"/>
    <col min="1532" max="1532" width="48.85546875" style="43" customWidth="1"/>
    <col min="1533" max="1533" width="8.140625" style="43"/>
    <col min="1534" max="1534" width="1" style="43" customWidth="1"/>
    <col min="1535" max="1535" width="12.5703125" style="43" customWidth="1"/>
    <col min="1536" max="1536" width="1" style="43" customWidth="1"/>
    <col min="1537" max="1537" width="12.5703125" style="43" customWidth="1"/>
    <col min="1538" max="1538" width="1" style="43" customWidth="1"/>
    <col min="1539" max="1539" width="12.5703125" style="43" customWidth="1"/>
    <col min="1540" max="1540" width="1" style="43" customWidth="1"/>
    <col min="1541" max="1541" width="12.5703125" style="43" customWidth="1"/>
    <col min="1542" max="1542" width="1" style="43" customWidth="1"/>
    <col min="1543" max="1543" width="12.5703125" style="43" customWidth="1"/>
    <col min="1544" max="1544" width="8.140625" style="43"/>
    <col min="1545" max="1545" width="11.28515625" style="43" bestFit="1" customWidth="1"/>
    <col min="1546" max="1546" width="9.7109375" style="43" customWidth="1"/>
    <col min="1547" max="1547" width="9.140625" style="43" customWidth="1"/>
    <col min="1548" max="1786" width="8.140625" style="43"/>
    <col min="1787" max="1787" width="1.5703125" style="43" customWidth="1"/>
    <col min="1788" max="1788" width="48.85546875" style="43" customWidth="1"/>
    <col min="1789" max="1789" width="8.140625" style="43"/>
    <col min="1790" max="1790" width="1" style="43" customWidth="1"/>
    <col min="1791" max="1791" width="12.5703125" style="43" customWidth="1"/>
    <col min="1792" max="1792" width="1" style="43" customWidth="1"/>
    <col min="1793" max="1793" width="12.5703125" style="43" customWidth="1"/>
    <col min="1794" max="1794" width="1" style="43" customWidth="1"/>
    <col min="1795" max="1795" width="12.5703125" style="43" customWidth="1"/>
    <col min="1796" max="1796" width="1" style="43" customWidth="1"/>
    <col min="1797" max="1797" width="12.5703125" style="43" customWidth="1"/>
    <col min="1798" max="1798" width="1" style="43" customWidth="1"/>
    <col min="1799" max="1799" width="12.5703125" style="43" customWidth="1"/>
    <col min="1800" max="1800" width="8.140625" style="43"/>
    <col min="1801" max="1801" width="11.28515625" style="43" bestFit="1" customWidth="1"/>
    <col min="1802" max="1802" width="9.7109375" style="43" customWidth="1"/>
    <col min="1803" max="1803" width="9.140625" style="43" customWidth="1"/>
    <col min="1804" max="2042" width="8.140625" style="43"/>
    <col min="2043" max="2043" width="1.5703125" style="43" customWidth="1"/>
    <col min="2044" max="2044" width="48.85546875" style="43" customWidth="1"/>
    <col min="2045" max="2045" width="8.140625" style="43"/>
    <col min="2046" max="2046" width="1" style="43" customWidth="1"/>
    <col min="2047" max="2047" width="12.5703125" style="43" customWidth="1"/>
    <col min="2048" max="2048" width="1" style="43" customWidth="1"/>
    <col min="2049" max="2049" width="12.5703125" style="43" customWidth="1"/>
    <col min="2050" max="2050" width="1" style="43" customWidth="1"/>
    <col min="2051" max="2051" width="12.5703125" style="43" customWidth="1"/>
    <col min="2052" max="2052" width="1" style="43" customWidth="1"/>
    <col min="2053" max="2053" width="12.5703125" style="43" customWidth="1"/>
    <col min="2054" max="2054" width="1" style="43" customWidth="1"/>
    <col min="2055" max="2055" width="12.5703125" style="43" customWidth="1"/>
    <col min="2056" max="2056" width="8.140625" style="43"/>
    <col min="2057" max="2057" width="11.28515625" style="43" bestFit="1" customWidth="1"/>
    <col min="2058" max="2058" width="9.7109375" style="43" customWidth="1"/>
    <col min="2059" max="2059" width="9.140625" style="43" customWidth="1"/>
    <col min="2060" max="2298" width="8.140625" style="43"/>
    <col min="2299" max="2299" width="1.5703125" style="43" customWidth="1"/>
    <col min="2300" max="2300" width="48.85546875" style="43" customWidth="1"/>
    <col min="2301" max="2301" width="8.140625" style="43"/>
    <col min="2302" max="2302" width="1" style="43" customWidth="1"/>
    <col min="2303" max="2303" width="12.5703125" style="43" customWidth="1"/>
    <col min="2304" max="2304" width="1" style="43" customWidth="1"/>
    <col min="2305" max="2305" width="12.5703125" style="43" customWidth="1"/>
    <col min="2306" max="2306" width="1" style="43" customWidth="1"/>
    <col min="2307" max="2307" width="12.5703125" style="43" customWidth="1"/>
    <col min="2308" max="2308" width="1" style="43" customWidth="1"/>
    <col min="2309" max="2309" width="12.5703125" style="43" customWidth="1"/>
    <col min="2310" max="2310" width="1" style="43" customWidth="1"/>
    <col min="2311" max="2311" width="12.5703125" style="43" customWidth="1"/>
    <col min="2312" max="2312" width="8.140625" style="43"/>
    <col min="2313" max="2313" width="11.28515625" style="43" bestFit="1" customWidth="1"/>
    <col min="2314" max="2314" width="9.7109375" style="43" customWidth="1"/>
    <col min="2315" max="2315" width="9.140625" style="43" customWidth="1"/>
    <col min="2316" max="2554" width="8.140625" style="43"/>
    <col min="2555" max="2555" width="1.5703125" style="43" customWidth="1"/>
    <col min="2556" max="2556" width="48.85546875" style="43" customWidth="1"/>
    <col min="2557" max="2557" width="8.140625" style="43"/>
    <col min="2558" max="2558" width="1" style="43" customWidth="1"/>
    <col min="2559" max="2559" width="12.5703125" style="43" customWidth="1"/>
    <col min="2560" max="2560" width="1" style="43" customWidth="1"/>
    <col min="2561" max="2561" width="12.5703125" style="43" customWidth="1"/>
    <col min="2562" max="2562" width="1" style="43" customWidth="1"/>
    <col min="2563" max="2563" width="12.5703125" style="43" customWidth="1"/>
    <col min="2564" max="2564" width="1" style="43" customWidth="1"/>
    <col min="2565" max="2565" width="12.5703125" style="43" customWidth="1"/>
    <col min="2566" max="2566" width="1" style="43" customWidth="1"/>
    <col min="2567" max="2567" width="12.5703125" style="43" customWidth="1"/>
    <col min="2568" max="2568" width="8.140625" style="43"/>
    <col min="2569" max="2569" width="11.28515625" style="43" bestFit="1" customWidth="1"/>
    <col min="2570" max="2570" width="9.7109375" style="43" customWidth="1"/>
    <col min="2571" max="2571" width="9.140625" style="43" customWidth="1"/>
    <col min="2572" max="2810" width="8.140625" style="43"/>
    <col min="2811" max="2811" width="1.5703125" style="43" customWidth="1"/>
    <col min="2812" max="2812" width="48.85546875" style="43" customWidth="1"/>
    <col min="2813" max="2813" width="8.140625" style="43"/>
    <col min="2814" max="2814" width="1" style="43" customWidth="1"/>
    <col min="2815" max="2815" width="12.5703125" style="43" customWidth="1"/>
    <col min="2816" max="2816" width="1" style="43" customWidth="1"/>
    <col min="2817" max="2817" width="12.5703125" style="43" customWidth="1"/>
    <col min="2818" max="2818" width="1" style="43" customWidth="1"/>
    <col min="2819" max="2819" width="12.5703125" style="43" customWidth="1"/>
    <col min="2820" max="2820" width="1" style="43" customWidth="1"/>
    <col min="2821" max="2821" width="12.5703125" style="43" customWidth="1"/>
    <col min="2822" max="2822" width="1" style="43" customWidth="1"/>
    <col min="2823" max="2823" width="12.5703125" style="43" customWidth="1"/>
    <col min="2824" max="2824" width="8.140625" style="43"/>
    <col min="2825" max="2825" width="11.28515625" style="43" bestFit="1" customWidth="1"/>
    <col min="2826" max="2826" width="9.7109375" style="43" customWidth="1"/>
    <col min="2827" max="2827" width="9.140625" style="43" customWidth="1"/>
    <col min="2828" max="3066" width="8.140625" style="43"/>
    <col min="3067" max="3067" width="1.5703125" style="43" customWidth="1"/>
    <col min="3068" max="3068" width="48.85546875" style="43" customWidth="1"/>
    <col min="3069" max="3069" width="8.140625" style="43"/>
    <col min="3070" max="3070" width="1" style="43" customWidth="1"/>
    <col min="3071" max="3071" width="12.5703125" style="43" customWidth="1"/>
    <col min="3072" max="3072" width="1" style="43" customWidth="1"/>
    <col min="3073" max="3073" width="12.5703125" style="43" customWidth="1"/>
    <col min="3074" max="3074" width="1" style="43" customWidth="1"/>
    <col min="3075" max="3075" width="12.5703125" style="43" customWidth="1"/>
    <col min="3076" max="3076" width="1" style="43" customWidth="1"/>
    <col min="3077" max="3077" width="12.5703125" style="43" customWidth="1"/>
    <col min="3078" max="3078" width="1" style="43" customWidth="1"/>
    <col min="3079" max="3079" width="12.5703125" style="43" customWidth="1"/>
    <col min="3080" max="3080" width="8.140625" style="43"/>
    <col min="3081" max="3081" width="11.28515625" style="43" bestFit="1" customWidth="1"/>
    <col min="3082" max="3082" width="9.7109375" style="43" customWidth="1"/>
    <col min="3083" max="3083" width="9.140625" style="43" customWidth="1"/>
    <col min="3084" max="3322" width="8.140625" style="43"/>
    <col min="3323" max="3323" width="1.5703125" style="43" customWidth="1"/>
    <col min="3324" max="3324" width="48.85546875" style="43" customWidth="1"/>
    <col min="3325" max="3325" width="8.140625" style="43"/>
    <col min="3326" max="3326" width="1" style="43" customWidth="1"/>
    <col min="3327" max="3327" width="12.5703125" style="43" customWidth="1"/>
    <col min="3328" max="3328" width="1" style="43" customWidth="1"/>
    <col min="3329" max="3329" width="12.5703125" style="43" customWidth="1"/>
    <col min="3330" max="3330" width="1" style="43" customWidth="1"/>
    <col min="3331" max="3331" width="12.5703125" style="43" customWidth="1"/>
    <col min="3332" max="3332" width="1" style="43" customWidth="1"/>
    <col min="3333" max="3333" width="12.5703125" style="43" customWidth="1"/>
    <col min="3334" max="3334" width="1" style="43" customWidth="1"/>
    <col min="3335" max="3335" width="12.5703125" style="43" customWidth="1"/>
    <col min="3336" max="3336" width="8.140625" style="43"/>
    <col min="3337" max="3337" width="11.28515625" style="43" bestFit="1" customWidth="1"/>
    <col min="3338" max="3338" width="9.7109375" style="43" customWidth="1"/>
    <col min="3339" max="3339" width="9.140625" style="43" customWidth="1"/>
    <col min="3340" max="3578" width="8.140625" style="43"/>
    <col min="3579" max="3579" width="1.5703125" style="43" customWidth="1"/>
    <col min="3580" max="3580" width="48.85546875" style="43" customWidth="1"/>
    <col min="3581" max="3581" width="8.140625" style="43"/>
    <col min="3582" max="3582" width="1" style="43" customWidth="1"/>
    <col min="3583" max="3583" width="12.5703125" style="43" customWidth="1"/>
    <col min="3584" max="3584" width="1" style="43" customWidth="1"/>
    <col min="3585" max="3585" width="12.5703125" style="43" customWidth="1"/>
    <col min="3586" max="3586" width="1" style="43" customWidth="1"/>
    <col min="3587" max="3587" width="12.5703125" style="43" customWidth="1"/>
    <col min="3588" max="3588" width="1" style="43" customWidth="1"/>
    <col min="3589" max="3589" width="12.5703125" style="43" customWidth="1"/>
    <col min="3590" max="3590" width="1" style="43" customWidth="1"/>
    <col min="3591" max="3591" width="12.5703125" style="43" customWidth="1"/>
    <col min="3592" max="3592" width="8.140625" style="43"/>
    <col min="3593" max="3593" width="11.28515625" style="43" bestFit="1" customWidth="1"/>
    <col min="3594" max="3594" width="9.7109375" style="43" customWidth="1"/>
    <col min="3595" max="3595" width="9.140625" style="43" customWidth="1"/>
    <col min="3596" max="3834" width="8.140625" style="43"/>
    <col min="3835" max="3835" width="1.5703125" style="43" customWidth="1"/>
    <col min="3836" max="3836" width="48.85546875" style="43" customWidth="1"/>
    <col min="3837" max="3837" width="8.140625" style="43"/>
    <col min="3838" max="3838" width="1" style="43" customWidth="1"/>
    <col min="3839" max="3839" width="12.5703125" style="43" customWidth="1"/>
    <col min="3840" max="3840" width="1" style="43" customWidth="1"/>
    <col min="3841" max="3841" width="12.5703125" style="43" customWidth="1"/>
    <col min="3842" max="3842" width="1" style="43" customWidth="1"/>
    <col min="3843" max="3843" width="12.5703125" style="43" customWidth="1"/>
    <col min="3844" max="3844" width="1" style="43" customWidth="1"/>
    <col min="3845" max="3845" width="12.5703125" style="43" customWidth="1"/>
    <col min="3846" max="3846" width="1" style="43" customWidth="1"/>
    <col min="3847" max="3847" width="12.5703125" style="43" customWidth="1"/>
    <col min="3848" max="3848" width="8.140625" style="43"/>
    <col min="3849" max="3849" width="11.28515625" style="43" bestFit="1" customWidth="1"/>
    <col min="3850" max="3850" width="9.7109375" style="43" customWidth="1"/>
    <col min="3851" max="3851" width="9.140625" style="43" customWidth="1"/>
    <col min="3852" max="4090" width="8.140625" style="43"/>
    <col min="4091" max="4091" width="1.5703125" style="43" customWidth="1"/>
    <col min="4092" max="4092" width="48.85546875" style="43" customWidth="1"/>
    <col min="4093" max="4093" width="8.140625" style="43"/>
    <col min="4094" max="4094" width="1" style="43" customWidth="1"/>
    <col min="4095" max="4095" width="12.5703125" style="43" customWidth="1"/>
    <col min="4096" max="4096" width="1" style="43" customWidth="1"/>
    <col min="4097" max="4097" width="12.5703125" style="43" customWidth="1"/>
    <col min="4098" max="4098" width="1" style="43" customWidth="1"/>
    <col min="4099" max="4099" width="12.5703125" style="43" customWidth="1"/>
    <col min="4100" max="4100" width="1" style="43" customWidth="1"/>
    <col min="4101" max="4101" width="12.5703125" style="43" customWidth="1"/>
    <col min="4102" max="4102" width="1" style="43" customWidth="1"/>
    <col min="4103" max="4103" width="12.5703125" style="43" customWidth="1"/>
    <col min="4104" max="4104" width="8.140625" style="43"/>
    <col min="4105" max="4105" width="11.28515625" style="43" bestFit="1" customWidth="1"/>
    <col min="4106" max="4106" width="9.7109375" style="43" customWidth="1"/>
    <col min="4107" max="4107" width="9.140625" style="43" customWidth="1"/>
    <col min="4108" max="4346" width="8.140625" style="43"/>
    <col min="4347" max="4347" width="1.5703125" style="43" customWidth="1"/>
    <col min="4348" max="4348" width="48.85546875" style="43" customWidth="1"/>
    <col min="4349" max="4349" width="8.140625" style="43"/>
    <col min="4350" max="4350" width="1" style="43" customWidth="1"/>
    <col min="4351" max="4351" width="12.5703125" style="43" customWidth="1"/>
    <col min="4352" max="4352" width="1" style="43" customWidth="1"/>
    <col min="4353" max="4353" width="12.5703125" style="43" customWidth="1"/>
    <col min="4354" max="4354" width="1" style="43" customWidth="1"/>
    <col min="4355" max="4355" width="12.5703125" style="43" customWidth="1"/>
    <col min="4356" max="4356" width="1" style="43" customWidth="1"/>
    <col min="4357" max="4357" width="12.5703125" style="43" customWidth="1"/>
    <col min="4358" max="4358" width="1" style="43" customWidth="1"/>
    <col min="4359" max="4359" width="12.5703125" style="43" customWidth="1"/>
    <col min="4360" max="4360" width="8.140625" style="43"/>
    <col min="4361" max="4361" width="11.28515625" style="43" bestFit="1" customWidth="1"/>
    <col min="4362" max="4362" width="9.7109375" style="43" customWidth="1"/>
    <col min="4363" max="4363" width="9.140625" style="43" customWidth="1"/>
    <col min="4364" max="4602" width="8.140625" style="43"/>
    <col min="4603" max="4603" width="1.5703125" style="43" customWidth="1"/>
    <col min="4604" max="4604" width="48.85546875" style="43" customWidth="1"/>
    <col min="4605" max="4605" width="8.140625" style="43"/>
    <col min="4606" max="4606" width="1" style="43" customWidth="1"/>
    <col min="4607" max="4607" width="12.5703125" style="43" customWidth="1"/>
    <col min="4608" max="4608" width="1" style="43" customWidth="1"/>
    <col min="4609" max="4609" width="12.5703125" style="43" customWidth="1"/>
    <col min="4610" max="4610" width="1" style="43" customWidth="1"/>
    <col min="4611" max="4611" width="12.5703125" style="43" customWidth="1"/>
    <col min="4612" max="4612" width="1" style="43" customWidth="1"/>
    <col min="4613" max="4613" width="12.5703125" style="43" customWidth="1"/>
    <col min="4614" max="4614" width="1" style="43" customWidth="1"/>
    <col min="4615" max="4615" width="12.5703125" style="43" customWidth="1"/>
    <col min="4616" max="4616" width="8.140625" style="43"/>
    <col min="4617" max="4617" width="11.28515625" style="43" bestFit="1" customWidth="1"/>
    <col min="4618" max="4618" width="9.7109375" style="43" customWidth="1"/>
    <col min="4619" max="4619" width="9.140625" style="43" customWidth="1"/>
    <col min="4620" max="4858" width="8.140625" style="43"/>
    <col min="4859" max="4859" width="1.5703125" style="43" customWidth="1"/>
    <col min="4860" max="4860" width="48.85546875" style="43" customWidth="1"/>
    <col min="4861" max="4861" width="8.140625" style="43"/>
    <col min="4862" max="4862" width="1" style="43" customWidth="1"/>
    <col min="4863" max="4863" width="12.5703125" style="43" customWidth="1"/>
    <col min="4864" max="4864" width="1" style="43" customWidth="1"/>
    <col min="4865" max="4865" width="12.5703125" style="43" customWidth="1"/>
    <col min="4866" max="4866" width="1" style="43" customWidth="1"/>
    <col min="4867" max="4867" width="12.5703125" style="43" customWidth="1"/>
    <col min="4868" max="4868" width="1" style="43" customWidth="1"/>
    <col min="4869" max="4869" width="12.5703125" style="43" customWidth="1"/>
    <col min="4870" max="4870" width="1" style="43" customWidth="1"/>
    <col min="4871" max="4871" width="12.5703125" style="43" customWidth="1"/>
    <col min="4872" max="4872" width="8.140625" style="43"/>
    <col min="4873" max="4873" width="11.28515625" style="43" bestFit="1" customWidth="1"/>
    <col min="4874" max="4874" width="9.7109375" style="43" customWidth="1"/>
    <col min="4875" max="4875" width="9.140625" style="43" customWidth="1"/>
    <col min="4876" max="5114" width="8.140625" style="43"/>
    <col min="5115" max="5115" width="1.5703125" style="43" customWidth="1"/>
    <col min="5116" max="5116" width="48.85546875" style="43" customWidth="1"/>
    <col min="5117" max="5117" width="8.140625" style="43"/>
    <col min="5118" max="5118" width="1" style="43" customWidth="1"/>
    <col min="5119" max="5119" width="12.5703125" style="43" customWidth="1"/>
    <col min="5120" max="5120" width="1" style="43" customWidth="1"/>
    <col min="5121" max="5121" width="12.5703125" style="43" customWidth="1"/>
    <col min="5122" max="5122" width="1" style="43" customWidth="1"/>
    <col min="5123" max="5123" width="12.5703125" style="43" customWidth="1"/>
    <col min="5124" max="5124" width="1" style="43" customWidth="1"/>
    <col min="5125" max="5125" width="12.5703125" style="43" customWidth="1"/>
    <col min="5126" max="5126" width="1" style="43" customWidth="1"/>
    <col min="5127" max="5127" width="12.5703125" style="43" customWidth="1"/>
    <col min="5128" max="5128" width="8.140625" style="43"/>
    <col min="5129" max="5129" width="11.28515625" style="43" bestFit="1" customWidth="1"/>
    <col min="5130" max="5130" width="9.7109375" style="43" customWidth="1"/>
    <col min="5131" max="5131" width="9.140625" style="43" customWidth="1"/>
    <col min="5132" max="5370" width="8.140625" style="43"/>
    <col min="5371" max="5371" width="1.5703125" style="43" customWidth="1"/>
    <col min="5372" max="5372" width="48.85546875" style="43" customWidth="1"/>
    <col min="5373" max="5373" width="8.140625" style="43"/>
    <col min="5374" max="5374" width="1" style="43" customWidth="1"/>
    <col min="5375" max="5375" width="12.5703125" style="43" customWidth="1"/>
    <col min="5376" max="5376" width="1" style="43" customWidth="1"/>
    <col min="5377" max="5377" width="12.5703125" style="43" customWidth="1"/>
    <col min="5378" max="5378" width="1" style="43" customWidth="1"/>
    <col min="5379" max="5379" width="12.5703125" style="43" customWidth="1"/>
    <col min="5380" max="5380" width="1" style="43" customWidth="1"/>
    <col min="5381" max="5381" width="12.5703125" style="43" customWidth="1"/>
    <col min="5382" max="5382" width="1" style="43" customWidth="1"/>
    <col min="5383" max="5383" width="12.5703125" style="43" customWidth="1"/>
    <col min="5384" max="5384" width="8.140625" style="43"/>
    <col min="5385" max="5385" width="11.28515625" style="43" bestFit="1" customWidth="1"/>
    <col min="5386" max="5386" width="9.7109375" style="43" customWidth="1"/>
    <col min="5387" max="5387" width="9.140625" style="43" customWidth="1"/>
    <col min="5388" max="5626" width="8.140625" style="43"/>
    <col min="5627" max="5627" width="1.5703125" style="43" customWidth="1"/>
    <col min="5628" max="5628" width="48.85546875" style="43" customWidth="1"/>
    <col min="5629" max="5629" width="8.140625" style="43"/>
    <col min="5630" max="5630" width="1" style="43" customWidth="1"/>
    <col min="5631" max="5631" width="12.5703125" style="43" customWidth="1"/>
    <col min="5632" max="5632" width="1" style="43" customWidth="1"/>
    <col min="5633" max="5633" width="12.5703125" style="43" customWidth="1"/>
    <col min="5634" max="5634" width="1" style="43" customWidth="1"/>
    <col min="5635" max="5635" width="12.5703125" style="43" customWidth="1"/>
    <col min="5636" max="5636" width="1" style="43" customWidth="1"/>
    <col min="5637" max="5637" width="12.5703125" style="43" customWidth="1"/>
    <col min="5638" max="5638" width="1" style="43" customWidth="1"/>
    <col min="5639" max="5639" width="12.5703125" style="43" customWidth="1"/>
    <col min="5640" max="5640" width="8.140625" style="43"/>
    <col min="5641" max="5641" width="11.28515625" style="43" bestFit="1" customWidth="1"/>
    <col min="5642" max="5642" width="9.7109375" style="43" customWidth="1"/>
    <col min="5643" max="5643" width="9.140625" style="43" customWidth="1"/>
    <col min="5644" max="5882" width="8.140625" style="43"/>
    <col min="5883" max="5883" width="1.5703125" style="43" customWidth="1"/>
    <col min="5884" max="5884" width="48.85546875" style="43" customWidth="1"/>
    <col min="5885" max="5885" width="8.140625" style="43"/>
    <col min="5886" max="5886" width="1" style="43" customWidth="1"/>
    <col min="5887" max="5887" width="12.5703125" style="43" customWidth="1"/>
    <col min="5888" max="5888" width="1" style="43" customWidth="1"/>
    <col min="5889" max="5889" width="12.5703125" style="43" customWidth="1"/>
    <col min="5890" max="5890" width="1" style="43" customWidth="1"/>
    <col min="5891" max="5891" width="12.5703125" style="43" customWidth="1"/>
    <col min="5892" max="5892" width="1" style="43" customWidth="1"/>
    <col min="5893" max="5893" width="12.5703125" style="43" customWidth="1"/>
    <col min="5894" max="5894" width="1" style="43" customWidth="1"/>
    <col min="5895" max="5895" width="12.5703125" style="43" customWidth="1"/>
    <col min="5896" max="5896" width="8.140625" style="43"/>
    <col min="5897" max="5897" width="11.28515625" style="43" bestFit="1" customWidth="1"/>
    <col min="5898" max="5898" width="9.7109375" style="43" customWidth="1"/>
    <col min="5899" max="5899" width="9.140625" style="43" customWidth="1"/>
    <col min="5900" max="6138" width="8.140625" style="43"/>
    <col min="6139" max="6139" width="1.5703125" style="43" customWidth="1"/>
    <col min="6140" max="6140" width="48.85546875" style="43" customWidth="1"/>
    <col min="6141" max="6141" width="8.140625" style="43"/>
    <col min="6142" max="6142" width="1" style="43" customWidth="1"/>
    <col min="6143" max="6143" width="12.5703125" style="43" customWidth="1"/>
    <col min="6144" max="6144" width="1" style="43" customWidth="1"/>
    <col min="6145" max="6145" width="12.5703125" style="43" customWidth="1"/>
    <col min="6146" max="6146" width="1" style="43" customWidth="1"/>
    <col min="6147" max="6147" width="12.5703125" style="43" customWidth="1"/>
    <col min="6148" max="6148" width="1" style="43" customWidth="1"/>
    <col min="6149" max="6149" width="12.5703125" style="43" customWidth="1"/>
    <col min="6150" max="6150" width="1" style="43" customWidth="1"/>
    <col min="6151" max="6151" width="12.5703125" style="43" customWidth="1"/>
    <col min="6152" max="6152" width="8.140625" style="43"/>
    <col min="6153" max="6153" width="11.28515625" style="43" bestFit="1" customWidth="1"/>
    <col min="6154" max="6154" width="9.7109375" style="43" customWidth="1"/>
    <col min="6155" max="6155" width="9.140625" style="43" customWidth="1"/>
    <col min="6156" max="6394" width="8.140625" style="43"/>
    <col min="6395" max="6395" width="1.5703125" style="43" customWidth="1"/>
    <col min="6396" max="6396" width="48.85546875" style="43" customWidth="1"/>
    <col min="6397" max="6397" width="8.140625" style="43"/>
    <col min="6398" max="6398" width="1" style="43" customWidth="1"/>
    <col min="6399" max="6399" width="12.5703125" style="43" customWidth="1"/>
    <col min="6400" max="6400" width="1" style="43" customWidth="1"/>
    <col min="6401" max="6401" width="12.5703125" style="43" customWidth="1"/>
    <col min="6402" max="6402" width="1" style="43" customWidth="1"/>
    <col min="6403" max="6403" width="12.5703125" style="43" customWidth="1"/>
    <col min="6404" max="6404" width="1" style="43" customWidth="1"/>
    <col min="6405" max="6405" width="12.5703125" style="43" customWidth="1"/>
    <col min="6406" max="6406" width="1" style="43" customWidth="1"/>
    <col min="6407" max="6407" width="12.5703125" style="43" customWidth="1"/>
    <col min="6408" max="6408" width="8.140625" style="43"/>
    <col min="6409" max="6409" width="11.28515625" style="43" bestFit="1" customWidth="1"/>
    <col min="6410" max="6410" width="9.7109375" style="43" customWidth="1"/>
    <col min="6411" max="6411" width="9.140625" style="43" customWidth="1"/>
    <col min="6412" max="6650" width="8.140625" style="43"/>
    <col min="6651" max="6651" width="1.5703125" style="43" customWidth="1"/>
    <col min="6652" max="6652" width="48.85546875" style="43" customWidth="1"/>
    <col min="6653" max="6653" width="8.140625" style="43"/>
    <col min="6654" max="6654" width="1" style="43" customWidth="1"/>
    <col min="6655" max="6655" width="12.5703125" style="43" customWidth="1"/>
    <col min="6656" max="6656" width="1" style="43" customWidth="1"/>
    <col min="6657" max="6657" width="12.5703125" style="43" customWidth="1"/>
    <col min="6658" max="6658" width="1" style="43" customWidth="1"/>
    <col min="6659" max="6659" width="12.5703125" style="43" customWidth="1"/>
    <col min="6660" max="6660" width="1" style="43" customWidth="1"/>
    <col min="6661" max="6661" width="12.5703125" style="43" customWidth="1"/>
    <col min="6662" max="6662" width="1" style="43" customWidth="1"/>
    <col min="6663" max="6663" width="12.5703125" style="43" customWidth="1"/>
    <col min="6664" max="6664" width="8.140625" style="43"/>
    <col min="6665" max="6665" width="11.28515625" style="43" bestFit="1" customWidth="1"/>
    <col min="6666" max="6666" width="9.7109375" style="43" customWidth="1"/>
    <col min="6667" max="6667" width="9.140625" style="43" customWidth="1"/>
    <col min="6668" max="6906" width="8.140625" style="43"/>
    <col min="6907" max="6907" width="1.5703125" style="43" customWidth="1"/>
    <col min="6908" max="6908" width="48.85546875" style="43" customWidth="1"/>
    <col min="6909" max="6909" width="8.140625" style="43"/>
    <col min="6910" max="6910" width="1" style="43" customWidth="1"/>
    <col min="6911" max="6911" width="12.5703125" style="43" customWidth="1"/>
    <col min="6912" max="6912" width="1" style="43" customWidth="1"/>
    <col min="6913" max="6913" width="12.5703125" style="43" customWidth="1"/>
    <col min="6914" max="6914" width="1" style="43" customWidth="1"/>
    <col min="6915" max="6915" width="12.5703125" style="43" customWidth="1"/>
    <col min="6916" max="6916" width="1" style="43" customWidth="1"/>
    <col min="6917" max="6917" width="12.5703125" style="43" customWidth="1"/>
    <col min="6918" max="6918" width="1" style="43" customWidth="1"/>
    <col min="6919" max="6919" width="12.5703125" style="43" customWidth="1"/>
    <col min="6920" max="6920" width="8.140625" style="43"/>
    <col min="6921" max="6921" width="11.28515625" style="43" bestFit="1" customWidth="1"/>
    <col min="6922" max="6922" width="9.7109375" style="43" customWidth="1"/>
    <col min="6923" max="6923" width="9.140625" style="43" customWidth="1"/>
    <col min="6924" max="7162" width="8.140625" style="43"/>
    <col min="7163" max="7163" width="1.5703125" style="43" customWidth="1"/>
    <col min="7164" max="7164" width="48.85546875" style="43" customWidth="1"/>
    <col min="7165" max="7165" width="8.140625" style="43"/>
    <col min="7166" max="7166" width="1" style="43" customWidth="1"/>
    <col min="7167" max="7167" width="12.5703125" style="43" customWidth="1"/>
    <col min="7168" max="7168" width="1" style="43" customWidth="1"/>
    <col min="7169" max="7169" width="12.5703125" style="43" customWidth="1"/>
    <col min="7170" max="7170" width="1" style="43" customWidth="1"/>
    <col min="7171" max="7171" width="12.5703125" style="43" customWidth="1"/>
    <col min="7172" max="7172" width="1" style="43" customWidth="1"/>
    <col min="7173" max="7173" width="12.5703125" style="43" customWidth="1"/>
    <col min="7174" max="7174" width="1" style="43" customWidth="1"/>
    <col min="7175" max="7175" width="12.5703125" style="43" customWidth="1"/>
    <col min="7176" max="7176" width="8.140625" style="43"/>
    <col min="7177" max="7177" width="11.28515625" style="43" bestFit="1" customWidth="1"/>
    <col min="7178" max="7178" width="9.7109375" style="43" customWidth="1"/>
    <col min="7179" max="7179" width="9.140625" style="43" customWidth="1"/>
    <col min="7180" max="7418" width="8.140625" style="43"/>
    <col min="7419" max="7419" width="1.5703125" style="43" customWidth="1"/>
    <col min="7420" max="7420" width="48.85546875" style="43" customWidth="1"/>
    <col min="7421" max="7421" width="8.140625" style="43"/>
    <col min="7422" max="7422" width="1" style="43" customWidth="1"/>
    <col min="7423" max="7423" width="12.5703125" style="43" customWidth="1"/>
    <col min="7424" max="7424" width="1" style="43" customWidth="1"/>
    <col min="7425" max="7425" width="12.5703125" style="43" customWidth="1"/>
    <col min="7426" max="7426" width="1" style="43" customWidth="1"/>
    <col min="7427" max="7427" width="12.5703125" style="43" customWidth="1"/>
    <col min="7428" max="7428" width="1" style="43" customWidth="1"/>
    <col min="7429" max="7429" width="12.5703125" style="43" customWidth="1"/>
    <col min="7430" max="7430" width="1" style="43" customWidth="1"/>
    <col min="7431" max="7431" width="12.5703125" style="43" customWidth="1"/>
    <col min="7432" max="7432" width="8.140625" style="43"/>
    <col min="7433" max="7433" width="11.28515625" style="43" bestFit="1" customWidth="1"/>
    <col min="7434" max="7434" width="9.7109375" style="43" customWidth="1"/>
    <col min="7435" max="7435" width="9.140625" style="43" customWidth="1"/>
    <col min="7436" max="7674" width="8.140625" style="43"/>
    <col min="7675" max="7675" width="1.5703125" style="43" customWidth="1"/>
    <col min="7676" max="7676" width="48.85546875" style="43" customWidth="1"/>
    <col min="7677" max="7677" width="8.140625" style="43"/>
    <col min="7678" max="7678" width="1" style="43" customWidth="1"/>
    <col min="7679" max="7679" width="12.5703125" style="43" customWidth="1"/>
    <col min="7680" max="7680" width="1" style="43" customWidth="1"/>
    <col min="7681" max="7681" width="12.5703125" style="43" customWidth="1"/>
    <col min="7682" max="7682" width="1" style="43" customWidth="1"/>
    <col min="7683" max="7683" width="12.5703125" style="43" customWidth="1"/>
    <col min="7684" max="7684" width="1" style="43" customWidth="1"/>
    <col min="7685" max="7685" width="12.5703125" style="43" customWidth="1"/>
    <col min="7686" max="7686" width="1" style="43" customWidth="1"/>
    <col min="7687" max="7687" width="12.5703125" style="43" customWidth="1"/>
    <col min="7688" max="7688" width="8.140625" style="43"/>
    <col min="7689" max="7689" width="11.28515625" style="43" bestFit="1" customWidth="1"/>
    <col min="7690" max="7690" width="9.7109375" style="43" customWidth="1"/>
    <col min="7691" max="7691" width="9.140625" style="43" customWidth="1"/>
    <col min="7692" max="7930" width="8.140625" style="43"/>
    <col min="7931" max="7931" width="1.5703125" style="43" customWidth="1"/>
    <col min="7932" max="7932" width="48.85546875" style="43" customWidth="1"/>
    <col min="7933" max="7933" width="8.140625" style="43"/>
    <col min="7934" max="7934" width="1" style="43" customWidth="1"/>
    <col min="7935" max="7935" width="12.5703125" style="43" customWidth="1"/>
    <col min="7936" max="7936" width="1" style="43" customWidth="1"/>
    <col min="7937" max="7937" width="12.5703125" style="43" customWidth="1"/>
    <col min="7938" max="7938" width="1" style="43" customWidth="1"/>
    <col min="7939" max="7939" width="12.5703125" style="43" customWidth="1"/>
    <col min="7940" max="7940" width="1" style="43" customWidth="1"/>
    <col min="7941" max="7941" width="12.5703125" style="43" customWidth="1"/>
    <col min="7942" max="7942" width="1" style="43" customWidth="1"/>
    <col min="7943" max="7943" width="12.5703125" style="43" customWidth="1"/>
    <col min="7944" max="7944" width="8.140625" style="43"/>
    <col min="7945" max="7945" width="11.28515625" style="43" bestFit="1" customWidth="1"/>
    <col min="7946" max="7946" width="9.7109375" style="43" customWidth="1"/>
    <col min="7947" max="7947" width="9.140625" style="43" customWidth="1"/>
    <col min="7948" max="8186" width="8.140625" style="43"/>
    <col min="8187" max="8187" width="1.5703125" style="43" customWidth="1"/>
    <col min="8188" max="8188" width="48.85546875" style="43" customWidth="1"/>
    <col min="8189" max="8189" width="8.140625" style="43"/>
    <col min="8190" max="8190" width="1" style="43" customWidth="1"/>
    <col min="8191" max="8191" width="12.5703125" style="43" customWidth="1"/>
    <col min="8192" max="8192" width="1" style="43" customWidth="1"/>
    <col min="8193" max="8193" width="12.5703125" style="43" customWidth="1"/>
    <col min="8194" max="8194" width="1" style="43" customWidth="1"/>
    <col min="8195" max="8195" width="12.5703125" style="43" customWidth="1"/>
    <col min="8196" max="8196" width="1" style="43" customWidth="1"/>
    <col min="8197" max="8197" width="12.5703125" style="43" customWidth="1"/>
    <col min="8198" max="8198" width="1" style="43" customWidth="1"/>
    <col min="8199" max="8199" width="12.5703125" style="43" customWidth="1"/>
    <col min="8200" max="8200" width="8.140625" style="43"/>
    <col min="8201" max="8201" width="11.28515625" style="43" bestFit="1" customWidth="1"/>
    <col min="8202" max="8202" width="9.7109375" style="43" customWidth="1"/>
    <col min="8203" max="8203" width="9.140625" style="43" customWidth="1"/>
    <col min="8204" max="8442" width="8.140625" style="43"/>
    <col min="8443" max="8443" width="1.5703125" style="43" customWidth="1"/>
    <col min="8444" max="8444" width="48.85546875" style="43" customWidth="1"/>
    <col min="8445" max="8445" width="8.140625" style="43"/>
    <col min="8446" max="8446" width="1" style="43" customWidth="1"/>
    <col min="8447" max="8447" width="12.5703125" style="43" customWidth="1"/>
    <col min="8448" max="8448" width="1" style="43" customWidth="1"/>
    <col min="8449" max="8449" width="12.5703125" style="43" customWidth="1"/>
    <col min="8450" max="8450" width="1" style="43" customWidth="1"/>
    <col min="8451" max="8451" width="12.5703125" style="43" customWidth="1"/>
    <col min="8452" max="8452" width="1" style="43" customWidth="1"/>
    <col min="8453" max="8453" width="12.5703125" style="43" customWidth="1"/>
    <col min="8454" max="8454" width="1" style="43" customWidth="1"/>
    <col min="8455" max="8455" width="12.5703125" style="43" customWidth="1"/>
    <col min="8456" max="8456" width="8.140625" style="43"/>
    <col min="8457" max="8457" width="11.28515625" style="43" bestFit="1" customWidth="1"/>
    <col min="8458" max="8458" width="9.7109375" style="43" customWidth="1"/>
    <col min="8459" max="8459" width="9.140625" style="43" customWidth="1"/>
    <col min="8460" max="8698" width="8.140625" style="43"/>
    <col min="8699" max="8699" width="1.5703125" style="43" customWidth="1"/>
    <col min="8700" max="8700" width="48.85546875" style="43" customWidth="1"/>
    <col min="8701" max="8701" width="8.140625" style="43"/>
    <col min="8702" max="8702" width="1" style="43" customWidth="1"/>
    <col min="8703" max="8703" width="12.5703125" style="43" customWidth="1"/>
    <col min="8704" max="8704" width="1" style="43" customWidth="1"/>
    <col min="8705" max="8705" width="12.5703125" style="43" customWidth="1"/>
    <col min="8706" max="8706" width="1" style="43" customWidth="1"/>
    <col min="8707" max="8707" width="12.5703125" style="43" customWidth="1"/>
    <col min="8708" max="8708" width="1" style="43" customWidth="1"/>
    <col min="8709" max="8709" width="12.5703125" style="43" customWidth="1"/>
    <col min="8710" max="8710" width="1" style="43" customWidth="1"/>
    <col min="8711" max="8711" width="12.5703125" style="43" customWidth="1"/>
    <col min="8712" max="8712" width="8.140625" style="43"/>
    <col min="8713" max="8713" width="11.28515625" style="43" bestFit="1" customWidth="1"/>
    <col min="8714" max="8714" width="9.7109375" style="43" customWidth="1"/>
    <col min="8715" max="8715" width="9.140625" style="43" customWidth="1"/>
    <col min="8716" max="8954" width="8.140625" style="43"/>
    <col min="8955" max="8955" width="1.5703125" style="43" customWidth="1"/>
    <col min="8956" max="8956" width="48.85546875" style="43" customWidth="1"/>
    <col min="8957" max="8957" width="8.140625" style="43"/>
    <col min="8958" max="8958" width="1" style="43" customWidth="1"/>
    <col min="8959" max="8959" width="12.5703125" style="43" customWidth="1"/>
    <col min="8960" max="8960" width="1" style="43" customWidth="1"/>
    <col min="8961" max="8961" width="12.5703125" style="43" customWidth="1"/>
    <col min="8962" max="8962" width="1" style="43" customWidth="1"/>
    <col min="8963" max="8963" width="12.5703125" style="43" customWidth="1"/>
    <col min="8964" max="8964" width="1" style="43" customWidth="1"/>
    <col min="8965" max="8965" width="12.5703125" style="43" customWidth="1"/>
    <col min="8966" max="8966" width="1" style="43" customWidth="1"/>
    <col min="8967" max="8967" width="12.5703125" style="43" customWidth="1"/>
    <col min="8968" max="8968" width="8.140625" style="43"/>
    <col min="8969" max="8969" width="11.28515625" style="43" bestFit="1" customWidth="1"/>
    <col min="8970" max="8970" width="9.7109375" style="43" customWidth="1"/>
    <col min="8971" max="8971" width="9.140625" style="43" customWidth="1"/>
    <col min="8972" max="9210" width="8.140625" style="43"/>
    <col min="9211" max="9211" width="1.5703125" style="43" customWidth="1"/>
    <col min="9212" max="9212" width="48.85546875" style="43" customWidth="1"/>
    <col min="9213" max="9213" width="8.140625" style="43"/>
    <col min="9214" max="9214" width="1" style="43" customWidth="1"/>
    <col min="9215" max="9215" width="12.5703125" style="43" customWidth="1"/>
    <col min="9216" max="9216" width="1" style="43" customWidth="1"/>
    <col min="9217" max="9217" width="12.5703125" style="43" customWidth="1"/>
    <col min="9218" max="9218" width="1" style="43" customWidth="1"/>
    <col min="9219" max="9219" width="12.5703125" style="43" customWidth="1"/>
    <col min="9220" max="9220" width="1" style="43" customWidth="1"/>
    <col min="9221" max="9221" width="12.5703125" style="43" customWidth="1"/>
    <col min="9222" max="9222" width="1" style="43" customWidth="1"/>
    <col min="9223" max="9223" width="12.5703125" style="43" customWidth="1"/>
    <col min="9224" max="9224" width="8.140625" style="43"/>
    <col min="9225" max="9225" width="11.28515625" style="43" bestFit="1" customWidth="1"/>
    <col min="9226" max="9226" width="9.7109375" style="43" customWidth="1"/>
    <col min="9227" max="9227" width="9.140625" style="43" customWidth="1"/>
    <col min="9228" max="9466" width="8.140625" style="43"/>
    <col min="9467" max="9467" width="1.5703125" style="43" customWidth="1"/>
    <col min="9468" max="9468" width="48.85546875" style="43" customWidth="1"/>
    <col min="9469" max="9469" width="8.140625" style="43"/>
    <col min="9470" max="9470" width="1" style="43" customWidth="1"/>
    <col min="9471" max="9471" width="12.5703125" style="43" customWidth="1"/>
    <col min="9472" max="9472" width="1" style="43" customWidth="1"/>
    <col min="9473" max="9473" width="12.5703125" style="43" customWidth="1"/>
    <col min="9474" max="9474" width="1" style="43" customWidth="1"/>
    <col min="9475" max="9475" width="12.5703125" style="43" customWidth="1"/>
    <col min="9476" max="9476" width="1" style="43" customWidth="1"/>
    <col min="9477" max="9477" width="12.5703125" style="43" customWidth="1"/>
    <col min="9478" max="9478" width="1" style="43" customWidth="1"/>
    <col min="9479" max="9479" width="12.5703125" style="43" customWidth="1"/>
    <col min="9480" max="9480" width="8.140625" style="43"/>
    <col min="9481" max="9481" width="11.28515625" style="43" bestFit="1" customWidth="1"/>
    <col min="9482" max="9482" width="9.7109375" style="43" customWidth="1"/>
    <col min="9483" max="9483" width="9.140625" style="43" customWidth="1"/>
    <col min="9484" max="9722" width="8.140625" style="43"/>
    <col min="9723" max="9723" width="1.5703125" style="43" customWidth="1"/>
    <col min="9724" max="9724" width="48.85546875" style="43" customWidth="1"/>
    <col min="9725" max="9725" width="8.140625" style="43"/>
    <col min="9726" max="9726" width="1" style="43" customWidth="1"/>
    <col min="9727" max="9727" width="12.5703125" style="43" customWidth="1"/>
    <col min="9728" max="9728" width="1" style="43" customWidth="1"/>
    <col min="9729" max="9729" width="12.5703125" style="43" customWidth="1"/>
    <col min="9730" max="9730" width="1" style="43" customWidth="1"/>
    <col min="9731" max="9731" width="12.5703125" style="43" customWidth="1"/>
    <col min="9732" max="9732" width="1" style="43" customWidth="1"/>
    <col min="9733" max="9733" width="12.5703125" style="43" customWidth="1"/>
    <col min="9734" max="9734" width="1" style="43" customWidth="1"/>
    <col min="9735" max="9735" width="12.5703125" style="43" customWidth="1"/>
    <col min="9736" max="9736" width="8.140625" style="43"/>
    <col min="9737" max="9737" width="11.28515625" style="43" bestFit="1" customWidth="1"/>
    <col min="9738" max="9738" width="9.7109375" style="43" customWidth="1"/>
    <col min="9739" max="9739" width="9.140625" style="43" customWidth="1"/>
    <col min="9740" max="9978" width="8.140625" style="43"/>
    <col min="9979" max="9979" width="1.5703125" style="43" customWidth="1"/>
    <col min="9980" max="9980" width="48.85546875" style="43" customWidth="1"/>
    <col min="9981" max="9981" width="8.140625" style="43"/>
    <col min="9982" max="9982" width="1" style="43" customWidth="1"/>
    <col min="9983" max="9983" width="12.5703125" style="43" customWidth="1"/>
    <col min="9984" max="9984" width="1" style="43" customWidth="1"/>
    <col min="9985" max="9985" width="12.5703125" style="43" customWidth="1"/>
    <col min="9986" max="9986" width="1" style="43" customWidth="1"/>
    <col min="9987" max="9987" width="12.5703125" style="43" customWidth="1"/>
    <col min="9988" max="9988" width="1" style="43" customWidth="1"/>
    <col min="9989" max="9989" width="12.5703125" style="43" customWidth="1"/>
    <col min="9990" max="9990" width="1" style="43" customWidth="1"/>
    <col min="9991" max="9991" width="12.5703125" style="43" customWidth="1"/>
    <col min="9992" max="9992" width="8.140625" style="43"/>
    <col min="9993" max="9993" width="11.28515625" style="43" bestFit="1" customWidth="1"/>
    <col min="9994" max="9994" width="9.7109375" style="43" customWidth="1"/>
    <col min="9995" max="9995" width="9.140625" style="43" customWidth="1"/>
    <col min="9996" max="10234" width="8.140625" style="43"/>
    <col min="10235" max="10235" width="1.5703125" style="43" customWidth="1"/>
    <col min="10236" max="10236" width="48.85546875" style="43" customWidth="1"/>
    <col min="10237" max="10237" width="8.140625" style="43"/>
    <col min="10238" max="10238" width="1" style="43" customWidth="1"/>
    <col min="10239" max="10239" width="12.5703125" style="43" customWidth="1"/>
    <col min="10240" max="10240" width="1" style="43" customWidth="1"/>
    <col min="10241" max="10241" width="12.5703125" style="43" customWidth="1"/>
    <col min="10242" max="10242" width="1" style="43" customWidth="1"/>
    <col min="10243" max="10243" width="12.5703125" style="43" customWidth="1"/>
    <col min="10244" max="10244" width="1" style="43" customWidth="1"/>
    <col min="10245" max="10245" width="12.5703125" style="43" customWidth="1"/>
    <col min="10246" max="10246" width="1" style="43" customWidth="1"/>
    <col min="10247" max="10247" width="12.5703125" style="43" customWidth="1"/>
    <col min="10248" max="10248" width="8.140625" style="43"/>
    <col min="10249" max="10249" width="11.28515625" style="43" bestFit="1" customWidth="1"/>
    <col min="10250" max="10250" width="9.7109375" style="43" customWidth="1"/>
    <col min="10251" max="10251" width="9.140625" style="43" customWidth="1"/>
    <col min="10252" max="10490" width="8.140625" style="43"/>
    <col min="10491" max="10491" width="1.5703125" style="43" customWidth="1"/>
    <col min="10492" max="10492" width="48.85546875" style="43" customWidth="1"/>
    <col min="10493" max="10493" width="8.140625" style="43"/>
    <col min="10494" max="10494" width="1" style="43" customWidth="1"/>
    <col min="10495" max="10495" width="12.5703125" style="43" customWidth="1"/>
    <col min="10496" max="10496" width="1" style="43" customWidth="1"/>
    <col min="10497" max="10497" width="12.5703125" style="43" customWidth="1"/>
    <col min="10498" max="10498" width="1" style="43" customWidth="1"/>
    <col min="10499" max="10499" width="12.5703125" style="43" customWidth="1"/>
    <col min="10500" max="10500" width="1" style="43" customWidth="1"/>
    <col min="10501" max="10501" width="12.5703125" style="43" customWidth="1"/>
    <col min="10502" max="10502" width="1" style="43" customWidth="1"/>
    <col min="10503" max="10503" width="12.5703125" style="43" customWidth="1"/>
    <col min="10504" max="10504" width="8.140625" style="43"/>
    <col min="10505" max="10505" width="11.28515625" style="43" bestFit="1" customWidth="1"/>
    <col min="10506" max="10506" width="9.7109375" style="43" customWidth="1"/>
    <col min="10507" max="10507" width="9.140625" style="43" customWidth="1"/>
    <col min="10508" max="10746" width="8.140625" style="43"/>
    <col min="10747" max="10747" width="1.5703125" style="43" customWidth="1"/>
    <col min="10748" max="10748" width="48.85546875" style="43" customWidth="1"/>
    <col min="10749" max="10749" width="8.140625" style="43"/>
    <col min="10750" max="10750" width="1" style="43" customWidth="1"/>
    <col min="10751" max="10751" width="12.5703125" style="43" customWidth="1"/>
    <col min="10752" max="10752" width="1" style="43" customWidth="1"/>
    <col min="10753" max="10753" width="12.5703125" style="43" customWidth="1"/>
    <col min="10754" max="10754" width="1" style="43" customWidth="1"/>
    <col min="10755" max="10755" width="12.5703125" style="43" customWidth="1"/>
    <col min="10756" max="10756" width="1" style="43" customWidth="1"/>
    <col min="10757" max="10757" width="12.5703125" style="43" customWidth="1"/>
    <col min="10758" max="10758" width="1" style="43" customWidth="1"/>
    <col min="10759" max="10759" width="12.5703125" style="43" customWidth="1"/>
    <col min="10760" max="10760" width="8.140625" style="43"/>
    <col min="10761" max="10761" width="11.28515625" style="43" bestFit="1" customWidth="1"/>
    <col min="10762" max="10762" width="9.7109375" style="43" customWidth="1"/>
    <col min="10763" max="10763" width="9.140625" style="43" customWidth="1"/>
    <col min="10764" max="11002" width="8.140625" style="43"/>
    <col min="11003" max="11003" width="1.5703125" style="43" customWidth="1"/>
    <col min="11004" max="11004" width="48.85546875" style="43" customWidth="1"/>
    <col min="11005" max="11005" width="8.140625" style="43"/>
    <col min="11006" max="11006" width="1" style="43" customWidth="1"/>
    <col min="11007" max="11007" width="12.5703125" style="43" customWidth="1"/>
    <col min="11008" max="11008" width="1" style="43" customWidth="1"/>
    <col min="11009" max="11009" width="12.5703125" style="43" customWidth="1"/>
    <col min="11010" max="11010" width="1" style="43" customWidth="1"/>
    <col min="11011" max="11011" width="12.5703125" style="43" customWidth="1"/>
    <col min="11012" max="11012" width="1" style="43" customWidth="1"/>
    <col min="11013" max="11013" width="12.5703125" style="43" customWidth="1"/>
    <col min="11014" max="11014" width="1" style="43" customWidth="1"/>
    <col min="11015" max="11015" width="12.5703125" style="43" customWidth="1"/>
    <col min="11016" max="11016" width="8.140625" style="43"/>
    <col min="11017" max="11017" width="11.28515625" style="43" bestFit="1" customWidth="1"/>
    <col min="11018" max="11018" width="9.7109375" style="43" customWidth="1"/>
    <col min="11019" max="11019" width="9.140625" style="43" customWidth="1"/>
    <col min="11020" max="11258" width="8.140625" style="43"/>
    <col min="11259" max="11259" width="1.5703125" style="43" customWidth="1"/>
    <col min="11260" max="11260" width="48.85546875" style="43" customWidth="1"/>
    <col min="11261" max="11261" width="8.140625" style="43"/>
    <col min="11262" max="11262" width="1" style="43" customWidth="1"/>
    <col min="11263" max="11263" width="12.5703125" style="43" customWidth="1"/>
    <col min="11264" max="11264" width="1" style="43" customWidth="1"/>
    <col min="11265" max="11265" width="12.5703125" style="43" customWidth="1"/>
    <col min="11266" max="11266" width="1" style="43" customWidth="1"/>
    <col min="11267" max="11267" width="12.5703125" style="43" customWidth="1"/>
    <col min="11268" max="11268" width="1" style="43" customWidth="1"/>
    <col min="11269" max="11269" width="12.5703125" style="43" customWidth="1"/>
    <col min="11270" max="11270" width="1" style="43" customWidth="1"/>
    <col min="11271" max="11271" width="12.5703125" style="43" customWidth="1"/>
    <col min="11272" max="11272" width="8.140625" style="43"/>
    <col min="11273" max="11273" width="11.28515625" style="43" bestFit="1" customWidth="1"/>
    <col min="11274" max="11274" width="9.7109375" style="43" customWidth="1"/>
    <col min="11275" max="11275" width="9.140625" style="43" customWidth="1"/>
    <col min="11276" max="11514" width="8.140625" style="43"/>
    <col min="11515" max="11515" width="1.5703125" style="43" customWidth="1"/>
    <col min="11516" max="11516" width="48.85546875" style="43" customWidth="1"/>
    <col min="11517" max="11517" width="8.140625" style="43"/>
    <col min="11518" max="11518" width="1" style="43" customWidth="1"/>
    <col min="11519" max="11519" width="12.5703125" style="43" customWidth="1"/>
    <col min="11520" max="11520" width="1" style="43" customWidth="1"/>
    <col min="11521" max="11521" width="12.5703125" style="43" customWidth="1"/>
    <col min="11522" max="11522" width="1" style="43" customWidth="1"/>
    <col min="11523" max="11523" width="12.5703125" style="43" customWidth="1"/>
    <col min="11524" max="11524" width="1" style="43" customWidth="1"/>
    <col min="11525" max="11525" width="12.5703125" style="43" customWidth="1"/>
    <col min="11526" max="11526" width="1" style="43" customWidth="1"/>
    <col min="11527" max="11527" width="12.5703125" style="43" customWidth="1"/>
    <col min="11528" max="11528" width="8.140625" style="43"/>
    <col min="11529" max="11529" width="11.28515625" style="43" bestFit="1" customWidth="1"/>
    <col min="11530" max="11530" width="9.7109375" style="43" customWidth="1"/>
    <col min="11531" max="11531" width="9.140625" style="43" customWidth="1"/>
    <col min="11532" max="11770" width="8.140625" style="43"/>
    <col min="11771" max="11771" width="1.5703125" style="43" customWidth="1"/>
    <col min="11772" max="11772" width="48.85546875" style="43" customWidth="1"/>
    <col min="11773" max="11773" width="8.140625" style="43"/>
    <col min="11774" max="11774" width="1" style="43" customWidth="1"/>
    <col min="11775" max="11775" width="12.5703125" style="43" customWidth="1"/>
    <col min="11776" max="11776" width="1" style="43" customWidth="1"/>
    <col min="11777" max="11777" width="12.5703125" style="43" customWidth="1"/>
    <col min="11778" max="11778" width="1" style="43" customWidth="1"/>
    <col min="11779" max="11779" width="12.5703125" style="43" customWidth="1"/>
    <col min="11780" max="11780" width="1" style="43" customWidth="1"/>
    <col min="11781" max="11781" width="12.5703125" style="43" customWidth="1"/>
    <col min="11782" max="11782" width="1" style="43" customWidth="1"/>
    <col min="11783" max="11783" width="12.5703125" style="43" customWidth="1"/>
    <col min="11784" max="11784" width="8.140625" style="43"/>
    <col min="11785" max="11785" width="11.28515625" style="43" bestFit="1" customWidth="1"/>
    <col min="11786" max="11786" width="9.7109375" style="43" customWidth="1"/>
    <col min="11787" max="11787" width="9.140625" style="43" customWidth="1"/>
    <col min="11788" max="12026" width="8.140625" style="43"/>
    <col min="12027" max="12027" width="1.5703125" style="43" customWidth="1"/>
    <col min="12028" max="12028" width="48.85546875" style="43" customWidth="1"/>
    <col min="12029" max="12029" width="8.140625" style="43"/>
    <col min="12030" max="12030" width="1" style="43" customWidth="1"/>
    <col min="12031" max="12031" width="12.5703125" style="43" customWidth="1"/>
    <col min="12032" max="12032" width="1" style="43" customWidth="1"/>
    <col min="12033" max="12033" width="12.5703125" style="43" customWidth="1"/>
    <col min="12034" max="12034" width="1" style="43" customWidth="1"/>
    <col min="12035" max="12035" width="12.5703125" style="43" customWidth="1"/>
    <col min="12036" max="12036" width="1" style="43" customWidth="1"/>
    <col min="12037" max="12037" width="12.5703125" style="43" customWidth="1"/>
    <col min="12038" max="12038" width="1" style="43" customWidth="1"/>
    <col min="12039" max="12039" width="12.5703125" style="43" customWidth="1"/>
    <col min="12040" max="12040" width="8.140625" style="43"/>
    <col min="12041" max="12041" width="11.28515625" style="43" bestFit="1" customWidth="1"/>
    <col min="12042" max="12042" width="9.7109375" style="43" customWidth="1"/>
    <col min="12043" max="12043" width="9.140625" style="43" customWidth="1"/>
    <col min="12044" max="12282" width="8.140625" style="43"/>
    <col min="12283" max="12283" width="1.5703125" style="43" customWidth="1"/>
    <col min="12284" max="12284" width="48.85546875" style="43" customWidth="1"/>
    <col min="12285" max="12285" width="8.140625" style="43"/>
    <col min="12286" max="12286" width="1" style="43" customWidth="1"/>
    <col min="12287" max="12287" width="12.5703125" style="43" customWidth="1"/>
    <col min="12288" max="12288" width="1" style="43" customWidth="1"/>
    <col min="12289" max="12289" width="12.5703125" style="43" customWidth="1"/>
    <col min="12290" max="12290" width="1" style="43" customWidth="1"/>
    <col min="12291" max="12291" width="12.5703125" style="43" customWidth="1"/>
    <col min="12292" max="12292" width="1" style="43" customWidth="1"/>
    <col min="12293" max="12293" width="12.5703125" style="43" customWidth="1"/>
    <col min="12294" max="12294" width="1" style="43" customWidth="1"/>
    <col min="12295" max="12295" width="12.5703125" style="43" customWidth="1"/>
    <col min="12296" max="12296" width="8.140625" style="43"/>
    <col min="12297" max="12297" width="11.28515625" style="43" bestFit="1" customWidth="1"/>
    <col min="12298" max="12298" width="9.7109375" style="43" customWidth="1"/>
    <col min="12299" max="12299" width="9.140625" style="43" customWidth="1"/>
    <col min="12300" max="12538" width="8.140625" style="43"/>
    <col min="12539" max="12539" width="1.5703125" style="43" customWidth="1"/>
    <col min="12540" max="12540" width="48.85546875" style="43" customWidth="1"/>
    <col min="12541" max="12541" width="8.140625" style="43"/>
    <col min="12542" max="12542" width="1" style="43" customWidth="1"/>
    <col min="12543" max="12543" width="12.5703125" style="43" customWidth="1"/>
    <col min="12544" max="12544" width="1" style="43" customWidth="1"/>
    <col min="12545" max="12545" width="12.5703125" style="43" customWidth="1"/>
    <col min="12546" max="12546" width="1" style="43" customWidth="1"/>
    <col min="12547" max="12547" width="12.5703125" style="43" customWidth="1"/>
    <col min="12548" max="12548" width="1" style="43" customWidth="1"/>
    <col min="12549" max="12549" width="12.5703125" style="43" customWidth="1"/>
    <col min="12550" max="12550" width="1" style="43" customWidth="1"/>
    <col min="12551" max="12551" width="12.5703125" style="43" customWidth="1"/>
    <col min="12552" max="12552" width="8.140625" style="43"/>
    <col min="12553" max="12553" width="11.28515625" style="43" bestFit="1" customWidth="1"/>
    <col min="12554" max="12554" width="9.7109375" style="43" customWidth="1"/>
    <col min="12555" max="12555" width="9.140625" style="43" customWidth="1"/>
    <col min="12556" max="12794" width="8.140625" style="43"/>
    <col min="12795" max="12795" width="1.5703125" style="43" customWidth="1"/>
    <col min="12796" max="12796" width="48.85546875" style="43" customWidth="1"/>
    <col min="12797" max="12797" width="8.140625" style="43"/>
    <col min="12798" max="12798" width="1" style="43" customWidth="1"/>
    <col min="12799" max="12799" width="12.5703125" style="43" customWidth="1"/>
    <col min="12800" max="12800" width="1" style="43" customWidth="1"/>
    <col min="12801" max="12801" width="12.5703125" style="43" customWidth="1"/>
    <col min="12802" max="12802" width="1" style="43" customWidth="1"/>
    <col min="12803" max="12803" width="12.5703125" style="43" customWidth="1"/>
    <col min="12804" max="12804" width="1" style="43" customWidth="1"/>
    <col min="12805" max="12805" width="12.5703125" style="43" customWidth="1"/>
    <col min="12806" max="12806" width="1" style="43" customWidth="1"/>
    <col min="12807" max="12807" width="12.5703125" style="43" customWidth="1"/>
    <col min="12808" max="12808" width="8.140625" style="43"/>
    <col min="12809" max="12809" width="11.28515625" style="43" bestFit="1" customWidth="1"/>
    <col min="12810" max="12810" width="9.7109375" style="43" customWidth="1"/>
    <col min="12811" max="12811" width="9.140625" style="43" customWidth="1"/>
    <col min="12812" max="13050" width="8.140625" style="43"/>
    <col min="13051" max="13051" width="1.5703125" style="43" customWidth="1"/>
    <col min="13052" max="13052" width="48.85546875" style="43" customWidth="1"/>
    <col min="13053" max="13053" width="8.140625" style="43"/>
    <col min="13054" max="13054" width="1" style="43" customWidth="1"/>
    <col min="13055" max="13055" width="12.5703125" style="43" customWidth="1"/>
    <col min="13056" max="13056" width="1" style="43" customWidth="1"/>
    <col min="13057" max="13057" width="12.5703125" style="43" customWidth="1"/>
    <col min="13058" max="13058" width="1" style="43" customWidth="1"/>
    <col min="13059" max="13059" width="12.5703125" style="43" customWidth="1"/>
    <col min="13060" max="13060" width="1" style="43" customWidth="1"/>
    <col min="13061" max="13061" width="12.5703125" style="43" customWidth="1"/>
    <col min="13062" max="13062" width="1" style="43" customWidth="1"/>
    <col min="13063" max="13063" width="12.5703125" style="43" customWidth="1"/>
    <col min="13064" max="13064" width="8.140625" style="43"/>
    <col min="13065" max="13065" width="11.28515625" style="43" bestFit="1" customWidth="1"/>
    <col min="13066" max="13066" width="9.7109375" style="43" customWidth="1"/>
    <col min="13067" max="13067" width="9.140625" style="43" customWidth="1"/>
    <col min="13068" max="13306" width="8.140625" style="43"/>
    <col min="13307" max="13307" width="1.5703125" style="43" customWidth="1"/>
    <col min="13308" max="13308" width="48.85546875" style="43" customWidth="1"/>
    <col min="13309" max="13309" width="8.140625" style="43"/>
    <col min="13310" max="13310" width="1" style="43" customWidth="1"/>
    <col min="13311" max="13311" width="12.5703125" style="43" customWidth="1"/>
    <col min="13312" max="13312" width="1" style="43" customWidth="1"/>
    <col min="13313" max="13313" width="12.5703125" style="43" customWidth="1"/>
    <col min="13314" max="13314" width="1" style="43" customWidth="1"/>
    <col min="13315" max="13315" width="12.5703125" style="43" customWidth="1"/>
    <col min="13316" max="13316" width="1" style="43" customWidth="1"/>
    <col min="13317" max="13317" width="12.5703125" style="43" customWidth="1"/>
    <col min="13318" max="13318" width="1" style="43" customWidth="1"/>
    <col min="13319" max="13319" width="12.5703125" style="43" customWidth="1"/>
    <col min="13320" max="13320" width="8.140625" style="43"/>
    <col min="13321" max="13321" width="11.28515625" style="43" bestFit="1" customWidth="1"/>
    <col min="13322" max="13322" width="9.7109375" style="43" customWidth="1"/>
    <col min="13323" max="13323" width="9.140625" style="43" customWidth="1"/>
    <col min="13324" max="13562" width="8.140625" style="43"/>
    <col min="13563" max="13563" width="1.5703125" style="43" customWidth="1"/>
    <col min="13564" max="13564" width="48.85546875" style="43" customWidth="1"/>
    <col min="13565" max="13565" width="8.140625" style="43"/>
    <col min="13566" max="13566" width="1" style="43" customWidth="1"/>
    <col min="13567" max="13567" width="12.5703125" style="43" customWidth="1"/>
    <col min="13568" max="13568" width="1" style="43" customWidth="1"/>
    <col min="13569" max="13569" width="12.5703125" style="43" customWidth="1"/>
    <col min="13570" max="13570" width="1" style="43" customWidth="1"/>
    <col min="13571" max="13571" width="12.5703125" style="43" customWidth="1"/>
    <col min="13572" max="13572" width="1" style="43" customWidth="1"/>
    <col min="13573" max="13573" width="12.5703125" style="43" customWidth="1"/>
    <col min="13574" max="13574" width="1" style="43" customWidth="1"/>
    <col min="13575" max="13575" width="12.5703125" style="43" customWidth="1"/>
    <col min="13576" max="13576" width="8.140625" style="43"/>
    <col min="13577" max="13577" width="11.28515625" style="43" bestFit="1" customWidth="1"/>
    <col min="13578" max="13578" width="9.7109375" style="43" customWidth="1"/>
    <col min="13579" max="13579" width="9.140625" style="43" customWidth="1"/>
    <col min="13580" max="13818" width="8.140625" style="43"/>
    <col min="13819" max="13819" width="1.5703125" style="43" customWidth="1"/>
    <col min="13820" max="13820" width="48.85546875" style="43" customWidth="1"/>
    <col min="13821" max="13821" width="8.140625" style="43"/>
    <col min="13822" max="13822" width="1" style="43" customWidth="1"/>
    <col min="13823" max="13823" width="12.5703125" style="43" customWidth="1"/>
    <col min="13824" max="13824" width="1" style="43" customWidth="1"/>
    <col min="13825" max="13825" width="12.5703125" style="43" customWidth="1"/>
    <col min="13826" max="13826" width="1" style="43" customWidth="1"/>
    <col min="13827" max="13827" width="12.5703125" style="43" customWidth="1"/>
    <col min="13828" max="13828" width="1" style="43" customWidth="1"/>
    <col min="13829" max="13829" width="12.5703125" style="43" customWidth="1"/>
    <col min="13830" max="13830" width="1" style="43" customWidth="1"/>
    <col min="13831" max="13831" width="12.5703125" style="43" customWidth="1"/>
    <col min="13832" max="13832" width="8.140625" style="43"/>
    <col min="13833" max="13833" width="11.28515625" style="43" bestFit="1" customWidth="1"/>
    <col min="13834" max="13834" width="9.7109375" style="43" customWidth="1"/>
    <col min="13835" max="13835" width="9.140625" style="43" customWidth="1"/>
    <col min="13836" max="14074" width="8.140625" style="43"/>
    <col min="14075" max="14075" width="1.5703125" style="43" customWidth="1"/>
    <col min="14076" max="14076" width="48.85546875" style="43" customWidth="1"/>
    <col min="14077" max="14077" width="8.140625" style="43"/>
    <col min="14078" max="14078" width="1" style="43" customWidth="1"/>
    <col min="14079" max="14079" width="12.5703125" style="43" customWidth="1"/>
    <col min="14080" max="14080" width="1" style="43" customWidth="1"/>
    <col min="14081" max="14081" width="12.5703125" style="43" customWidth="1"/>
    <col min="14082" max="14082" width="1" style="43" customWidth="1"/>
    <col min="14083" max="14083" width="12.5703125" style="43" customWidth="1"/>
    <col min="14084" max="14084" width="1" style="43" customWidth="1"/>
    <col min="14085" max="14085" width="12.5703125" style="43" customWidth="1"/>
    <col min="14086" max="14086" width="1" style="43" customWidth="1"/>
    <col min="14087" max="14087" width="12.5703125" style="43" customWidth="1"/>
    <col min="14088" max="14088" width="8.140625" style="43"/>
    <col min="14089" max="14089" width="11.28515625" style="43" bestFit="1" customWidth="1"/>
    <col min="14090" max="14090" width="9.7109375" style="43" customWidth="1"/>
    <col min="14091" max="14091" width="9.140625" style="43" customWidth="1"/>
    <col min="14092" max="14330" width="8.140625" style="43"/>
    <col min="14331" max="14331" width="1.5703125" style="43" customWidth="1"/>
    <col min="14332" max="14332" width="48.85546875" style="43" customWidth="1"/>
    <col min="14333" max="14333" width="8.140625" style="43"/>
    <col min="14334" max="14334" width="1" style="43" customWidth="1"/>
    <col min="14335" max="14335" width="12.5703125" style="43" customWidth="1"/>
    <col min="14336" max="14336" width="1" style="43" customWidth="1"/>
    <col min="14337" max="14337" width="12.5703125" style="43" customWidth="1"/>
    <col min="14338" max="14338" width="1" style="43" customWidth="1"/>
    <col min="14339" max="14339" width="12.5703125" style="43" customWidth="1"/>
    <col min="14340" max="14340" width="1" style="43" customWidth="1"/>
    <col min="14341" max="14341" width="12.5703125" style="43" customWidth="1"/>
    <col min="14342" max="14342" width="1" style="43" customWidth="1"/>
    <col min="14343" max="14343" width="12.5703125" style="43" customWidth="1"/>
    <col min="14344" max="14344" width="8.140625" style="43"/>
    <col min="14345" max="14345" width="11.28515625" style="43" bestFit="1" customWidth="1"/>
    <col min="14346" max="14346" width="9.7109375" style="43" customWidth="1"/>
    <col min="14347" max="14347" width="9.140625" style="43" customWidth="1"/>
    <col min="14348" max="14586" width="8.140625" style="43"/>
    <col min="14587" max="14587" width="1.5703125" style="43" customWidth="1"/>
    <col min="14588" max="14588" width="48.85546875" style="43" customWidth="1"/>
    <col min="14589" max="14589" width="8.140625" style="43"/>
    <col min="14590" max="14590" width="1" style="43" customWidth="1"/>
    <col min="14591" max="14591" width="12.5703125" style="43" customWidth="1"/>
    <col min="14592" max="14592" width="1" style="43" customWidth="1"/>
    <col min="14593" max="14593" width="12.5703125" style="43" customWidth="1"/>
    <col min="14594" max="14594" width="1" style="43" customWidth="1"/>
    <col min="14595" max="14595" width="12.5703125" style="43" customWidth="1"/>
    <col min="14596" max="14596" width="1" style="43" customWidth="1"/>
    <col min="14597" max="14597" width="12.5703125" style="43" customWidth="1"/>
    <col min="14598" max="14598" width="1" style="43" customWidth="1"/>
    <col min="14599" max="14599" width="12.5703125" style="43" customWidth="1"/>
    <col min="14600" max="14600" width="8.140625" style="43"/>
    <col min="14601" max="14601" width="11.28515625" style="43" bestFit="1" customWidth="1"/>
    <col min="14602" max="14602" width="9.7109375" style="43" customWidth="1"/>
    <col min="14603" max="14603" width="9.140625" style="43" customWidth="1"/>
    <col min="14604" max="14842" width="8.140625" style="43"/>
    <col min="14843" max="14843" width="1.5703125" style="43" customWidth="1"/>
    <col min="14844" max="14844" width="48.85546875" style="43" customWidth="1"/>
    <col min="14845" max="14845" width="8.140625" style="43"/>
    <col min="14846" max="14846" width="1" style="43" customWidth="1"/>
    <col min="14847" max="14847" width="12.5703125" style="43" customWidth="1"/>
    <col min="14848" max="14848" width="1" style="43" customWidth="1"/>
    <col min="14849" max="14849" width="12.5703125" style="43" customWidth="1"/>
    <col min="14850" max="14850" width="1" style="43" customWidth="1"/>
    <col min="14851" max="14851" width="12.5703125" style="43" customWidth="1"/>
    <col min="14852" max="14852" width="1" style="43" customWidth="1"/>
    <col min="14853" max="14853" width="12.5703125" style="43" customWidth="1"/>
    <col min="14854" max="14854" width="1" style="43" customWidth="1"/>
    <col min="14855" max="14855" width="12.5703125" style="43" customWidth="1"/>
    <col min="14856" max="14856" width="8.140625" style="43"/>
    <col min="14857" max="14857" width="11.28515625" style="43" bestFit="1" customWidth="1"/>
    <col min="14858" max="14858" width="9.7109375" style="43" customWidth="1"/>
    <col min="14859" max="14859" width="9.140625" style="43" customWidth="1"/>
    <col min="14860" max="15098" width="8.140625" style="43"/>
    <col min="15099" max="15099" width="1.5703125" style="43" customWidth="1"/>
    <col min="15100" max="15100" width="48.85546875" style="43" customWidth="1"/>
    <col min="15101" max="15101" width="8.140625" style="43"/>
    <col min="15102" max="15102" width="1" style="43" customWidth="1"/>
    <col min="15103" max="15103" width="12.5703125" style="43" customWidth="1"/>
    <col min="15104" max="15104" width="1" style="43" customWidth="1"/>
    <col min="15105" max="15105" width="12.5703125" style="43" customWidth="1"/>
    <col min="15106" max="15106" width="1" style="43" customWidth="1"/>
    <col min="15107" max="15107" width="12.5703125" style="43" customWidth="1"/>
    <col min="15108" max="15108" width="1" style="43" customWidth="1"/>
    <col min="15109" max="15109" width="12.5703125" style="43" customWidth="1"/>
    <col min="15110" max="15110" width="1" style="43" customWidth="1"/>
    <col min="15111" max="15111" width="12.5703125" style="43" customWidth="1"/>
    <col min="15112" max="15112" width="8.140625" style="43"/>
    <col min="15113" max="15113" width="11.28515625" style="43" bestFit="1" customWidth="1"/>
    <col min="15114" max="15114" width="9.7109375" style="43" customWidth="1"/>
    <col min="15115" max="15115" width="9.140625" style="43" customWidth="1"/>
    <col min="15116" max="15354" width="8.140625" style="43"/>
    <col min="15355" max="15355" width="1.5703125" style="43" customWidth="1"/>
    <col min="15356" max="15356" width="48.85546875" style="43" customWidth="1"/>
    <col min="15357" max="15357" width="8.140625" style="43"/>
    <col min="15358" max="15358" width="1" style="43" customWidth="1"/>
    <col min="15359" max="15359" width="12.5703125" style="43" customWidth="1"/>
    <col min="15360" max="15360" width="1" style="43" customWidth="1"/>
    <col min="15361" max="15361" width="12.5703125" style="43" customWidth="1"/>
    <col min="15362" max="15362" width="1" style="43" customWidth="1"/>
    <col min="15363" max="15363" width="12.5703125" style="43" customWidth="1"/>
    <col min="15364" max="15364" width="1" style="43" customWidth="1"/>
    <col min="15365" max="15365" width="12.5703125" style="43" customWidth="1"/>
    <col min="15366" max="15366" width="1" style="43" customWidth="1"/>
    <col min="15367" max="15367" width="12.5703125" style="43" customWidth="1"/>
    <col min="15368" max="15368" width="8.140625" style="43"/>
    <col min="15369" max="15369" width="11.28515625" style="43" bestFit="1" customWidth="1"/>
    <col min="15370" max="15370" width="9.7109375" style="43" customWidth="1"/>
    <col min="15371" max="15371" width="9.140625" style="43" customWidth="1"/>
    <col min="15372" max="15610" width="8.140625" style="43"/>
    <col min="15611" max="15611" width="1.5703125" style="43" customWidth="1"/>
    <col min="15612" max="15612" width="48.85546875" style="43" customWidth="1"/>
    <col min="15613" max="15613" width="8.140625" style="43"/>
    <col min="15614" max="15614" width="1" style="43" customWidth="1"/>
    <col min="15615" max="15615" width="12.5703125" style="43" customWidth="1"/>
    <col min="15616" max="15616" width="1" style="43" customWidth="1"/>
    <col min="15617" max="15617" width="12.5703125" style="43" customWidth="1"/>
    <col min="15618" max="15618" width="1" style="43" customWidth="1"/>
    <col min="15619" max="15619" width="12.5703125" style="43" customWidth="1"/>
    <col min="15620" max="15620" width="1" style="43" customWidth="1"/>
    <col min="15621" max="15621" width="12.5703125" style="43" customWidth="1"/>
    <col min="15622" max="15622" width="1" style="43" customWidth="1"/>
    <col min="15623" max="15623" width="12.5703125" style="43" customWidth="1"/>
    <col min="15624" max="15624" width="8.140625" style="43"/>
    <col min="15625" max="15625" width="11.28515625" style="43" bestFit="1" customWidth="1"/>
    <col min="15626" max="15626" width="9.7109375" style="43" customWidth="1"/>
    <col min="15627" max="15627" width="9.140625" style="43" customWidth="1"/>
    <col min="15628" max="15866" width="8.140625" style="43"/>
    <col min="15867" max="15867" width="1.5703125" style="43" customWidth="1"/>
    <col min="15868" max="15868" width="48.85546875" style="43" customWidth="1"/>
    <col min="15869" max="15869" width="8.140625" style="43"/>
    <col min="15870" max="15870" width="1" style="43" customWidth="1"/>
    <col min="15871" max="15871" width="12.5703125" style="43" customWidth="1"/>
    <col min="15872" max="15872" width="1" style="43" customWidth="1"/>
    <col min="15873" max="15873" width="12.5703125" style="43" customWidth="1"/>
    <col min="15874" max="15874" width="1" style="43" customWidth="1"/>
    <col min="15875" max="15875" width="12.5703125" style="43" customWidth="1"/>
    <col min="15876" max="15876" width="1" style="43" customWidth="1"/>
    <col min="15877" max="15877" width="12.5703125" style="43" customWidth="1"/>
    <col min="15878" max="15878" width="1" style="43" customWidth="1"/>
    <col min="15879" max="15879" width="12.5703125" style="43" customWidth="1"/>
    <col min="15880" max="15880" width="8.140625" style="43"/>
    <col min="15881" max="15881" width="11.28515625" style="43" bestFit="1" customWidth="1"/>
    <col min="15882" max="15882" width="9.7109375" style="43" customWidth="1"/>
    <col min="15883" max="15883" width="9.140625" style="43" customWidth="1"/>
    <col min="15884" max="16122" width="8.140625" style="43"/>
    <col min="16123" max="16123" width="1.5703125" style="43" customWidth="1"/>
    <col min="16124" max="16124" width="48.85546875" style="43" customWidth="1"/>
    <col min="16125" max="16125" width="8.140625" style="43"/>
    <col min="16126" max="16126" width="1" style="43" customWidth="1"/>
    <col min="16127" max="16127" width="12.5703125" style="43" customWidth="1"/>
    <col min="16128" max="16128" width="1" style="43" customWidth="1"/>
    <col min="16129" max="16129" width="12.5703125" style="43" customWidth="1"/>
    <col min="16130" max="16130" width="1" style="43" customWidth="1"/>
    <col min="16131" max="16131" width="12.5703125" style="43" customWidth="1"/>
    <col min="16132" max="16132" width="1" style="43" customWidth="1"/>
    <col min="16133" max="16133" width="12.5703125" style="43" customWidth="1"/>
    <col min="16134" max="16134" width="1" style="43" customWidth="1"/>
    <col min="16135" max="16135" width="12.5703125" style="43" customWidth="1"/>
    <col min="16136" max="16136" width="8.140625" style="43"/>
    <col min="16137" max="16137" width="11.28515625" style="43" bestFit="1" customWidth="1"/>
    <col min="16138" max="16138" width="9.7109375" style="43" customWidth="1"/>
    <col min="16139" max="16139" width="9.140625" style="43" customWidth="1"/>
    <col min="16140" max="16384" width="8.140625" style="43"/>
  </cols>
  <sheetData>
    <row r="1" spans="1:23" ht="16.5" customHeight="1" x14ac:dyDescent="0.25">
      <c r="A1" s="48" t="s">
        <v>0</v>
      </c>
      <c r="W1" s="58"/>
    </row>
    <row r="2" spans="1:23" ht="16.5" customHeight="1" x14ac:dyDescent="0.25">
      <c r="A2" s="17" t="s">
        <v>112</v>
      </c>
      <c r="B2" s="26"/>
      <c r="C2" s="26"/>
      <c r="D2" s="27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9"/>
      <c r="S2" s="59"/>
      <c r="U2" s="59"/>
      <c r="W2" s="53"/>
    </row>
    <row r="3" spans="1:23" ht="16.5" customHeight="1" x14ac:dyDescent="0.25">
      <c r="A3" s="29" t="s">
        <v>76</v>
      </c>
      <c r="B3" s="30"/>
      <c r="C3" s="30"/>
      <c r="D3" s="31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3"/>
      <c r="R3" s="63"/>
      <c r="S3" s="63"/>
      <c r="T3" s="63"/>
      <c r="U3" s="63"/>
      <c r="V3" s="63"/>
      <c r="W3" s="65"/>
    </row>
    <row r="4" spans="1:23" ht="16.5" customHeight="1" x14ac:dyDescent="0.25">
      <c r="A4" s="33"/>
      <c r="B4" s="33"/>
      <c r="C4" s="33"/>
      <c r="D4" s="34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7"/>
      <c r="S4" s="67"/>
      <c r="U4" s="67"/>
      <c r="W4" s="66"/>
    </row>
    <row r="5" spans="1:23" ht="16.5" customHeight="1" x14ac:dyDescent="0.25">
      <c r="A5" s="26"/>
      <c r="B5" s="26"/>
      <c r="C5" s="26"/>
      <c r="D5" s="27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9"/>
      <c r="S5" s="59"/>
      <c r="U5" s="59"/>
      <c r="W5" s="53"/>
    </row>
    <row r="6" spans="1:23" ht="16.5" customHeight="1" x14ac:dyDescent="0.25">
      <c r="A6" s="26"/>
      <c r="B6" s="26"/>
      <c r="C6" s="26"/>
      <c r="D6" s="27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9"/>
      <c r="S6" s="59"/>
      <c r="U6" s="56" t="s">
        <v>226</v>
      </c>
      <c r="V6" s="51"/>
      <c r="W6" s="55"/>
    </row>
    <row r="7" spans="1:23" ht="16.5" customHeight="1" x14ac:dyDescent="0.25">
      <c r="A7" s="26"/>
      <c r="B7" s="26"/>
      <c r="C7" s="26"/>
      <c r="D7" s="27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9"/>
      <c r="S7" s="59"/>
      <c r="U7" s="81" t="s">
        <v>113</v>
      </c>
      <c r="W7" s="53"/>
    </row>
    <row r="8" spans="1:23" ht="16.5" customHeight="1" x14ac:dyDescent="0.25">
      <c r="A8" s="26"/>
      <c r="B8" s="26"/>
      <c r="C8" s="26"/>
      <c r="D8" s="27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9"/>
      <c r="S8" s="59"/>
      <c r="U8" s="56" t="s">
        <v>114</v>
      </c>
      <c r="W8" s="53"/>
    </row>
    <row r="9" spans="1:23" ht="16.5" customHeight="1" x14ac:dyDescent="0.25">
      <c r="A9" s="26"/>
      <c r="B9" s="26"/>
      <c r="C9" s="26"/>
      <c r="D9" s="27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9"/>
      <c r="S9" s="59"/>
      <c r="U9" s="56" t="s">
        <v>115</v>
      </c>
      <c r="W9" s="53"/>
    </row>
    <row r="10" spans="1:23" ht="16.5" customHeight="1" x14ac:dyDescent="0.25">
      <c r="A10" s="26"/>
      <c r="B10" s="26"/>
      <c r="C10" s="26"/>
      <c r="D10" s="27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105" t="s">
        <v>69</v>
      </c>
      <c r="R10" s="105"/>
      <c r="S10" s="105"/>
      <c r="U10" s="81" t="s">
        <v>116</v>
      </c>
      <c r="W10" s="53"/>
    </row>
    <row r="11" spans="1:23" s="35" customFormat="1" ht="16.5" customHeight="1" x14ac:dyDescent="0.25">
      <c r="D11" s="36"/>
      <c r="E11" s="58" t="s">
        <v>117</v>
      </c>
      <c r="F11" s="61"/>
      <c r="G11" s="58"/>
      <c r="H11" s="54"/>
      <c r="I11" s="58" t="s">
        <v>118</v>
      </c>
      <c r="J11" s="54"/>
      <c r="K11" s="58"/>
      <c r="L11" s="54"/>
      <c r="M11" s="54"/>
      <c r="N11" s="54"/>
      <c r="O11" s="58"/>
      <c r="P11" s="54"/>
      <c r="Q11" s="58" t="s">
        <v>119</v>
      </c>
      <c r="R11" s="58"/>
      <c r="S11" s="58"/>
      <c r="T11" s="58"/>
      <c r="U11" s="58" t="s">
        <v>120</v>
      </c>
      <c r="V11" s="58"/>
      <c r="W11" s="58"/>
    </row>
    <row r="12" spans="1:23" s="35" customFormat="1" ht="16.5" customHeight="1" x14ac:dyDescent="0.25">
      <c r="D12" s="36"/>
      <c r="E12" s="58" t="s">
        <v>121</v>
      </c>
      <c r="F12" s="61"/>
      <c r="G12" s="58" t="s">
        <v>122</v>
      </c>
      <c r="H12" s="54"/>
      <c r="I12" s="58" t="s">
        <v>123</v>
      </c>
      <c r="J12" s="54"/>
      <c r="K12" s="58" t="s">
        <v>124</v>
      </c>
      <c r="L12" s="54"/>
      <c r="M12" s="58" t="s">
        <v>125</v>
      </c>
      <c r="N12" s="54"/>
      <c r="O12" s="58" t="s">
        <v>118</v>
      </c>
      <c r="P12" s="54"/>
      <c r="Q12" s="54" t="s">
        <v>126</v>
      </c>
      <c r="R12" s="58"/>
      <c r="S12" s="58"/>
      <c r="T12" s="58"/>
      <c r="U12" s="58" t="s">
        <v>127</v>
      </c>
      <c r="V12" s="58"/>
      <c r="W12" s="58"/>
    </row>
    <row r="13" spans="1:23" s="35" customFormat="1" ht="16.5" customHeight="1" x14ac:dyDescent="0.25">
      <c r="D13" s="36"/>
      <c r="E13" s="58" t="s">
        <v>128</v>
      </c>
      <c r="F13" s="61"/>
      <c r="G13" s="58" t="s">
        <v>129</v>
      </c>
      <c r="H13" s="54"/>
      <c r="I13" s="58" t="s">
        <v>130</v>
      </c>
      <c r="J13" s="54"/>
      <c r="K13" s="58" t="s">
        <v>131</v>
      </c>
      <c r="L13" s="54"/>
      <c r="M13" s="58" t="s">
        <v>132</v>
      </c>
      <c r="N13" s="54"/>
      <c r="O13" s="58" t="s">
        <v>133</v>
      </c>
      <c r="P13" s="54"/>
      <c r="Q13" s="58" t="s">
        <v>134</v>
      </c>
      <c r="R13" s="58"/>
      <c r="S13" s="58" t="s">
        <v>71</v>
      </c>
      <c r="T13" s="58"/>
      <c r="U13" s="58" t="s">
        <v>135</v>
      </c>
      <c r="V13" s="58"/>
      <c r="W13" s="58" t="s">
        <v>73</v>
      </c>
    </row>
    <row r="14" spans="1:23" s="35" customFormat="1" ht="16.5" customHeight="1" x14ac:dyDescent="0.25">
      <c r="C14" s="37" t="s">
        <v>5</v>
      </c>
      <c r="D14" s="36"/>
      <c r="E14" s="52" t="s">
        <v>6</v>
      </c>
      <c r="F14" s="61"/>
      <c r="G14" s="52" t="s">
        <v>6</v>
      </c>
      <c r="H14" s="54"/>
      <c r="I14" s="52" t="s">
        <v>6</v>
      </c>
      <c r="J14" s="54"/>
      <c r="K14" s="52" t="s">
        <v>6</v>
      </c>
      <c r="L14" s="54"/>
      <c r="M14" s="52" t="s">
        <v>6</v>
      </c>
      <c r="N14" s="54"/>
      <c r="O14" s="52" t="s">
        <v>6</v>
      </c>
      <c r="P14" s="54"/>
      <c r="Q14" s="52" t="s">
        <v>6</v>
      </c>
      <c r="R14" s="58"/>
      <c r="S14" s="52" t="s">
        <v>6</v>
      </c>
      <c r="T14" s="58"/>
      <c r="U14" s="52" t="s">
        <v>6</v>
      </c>
      <c r="V14" s="58"/>
      <c r="W14" s="52" t="s">
        <v>6</v>
      </c>
    </row>
    <row r="15" spans="1:23" s="6" customFormat="1" ht="16.5" customHeight="1" x14ac:dyDescent="0.2">
      <c r="A15" s="16"/>
      <c r="B15" s="3"/>
      <c r="C15" s="4"/>
      <c r="D15" s="5"/>
      <c r="E15" s="59"/>
      <c r="F15" s="55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</row>
    <row r="16" spans="1:23" s="6" customFormat="1" ht="16.5" customHeight="1" x14ac:dyDescent="0.2">
      <c r="A16" s="17" t="s">
        <v>136</v>
      </c>
      <c r="B16" s="3"/>
      <c r="C16" s="4"/>
      <c r="D16" s="5"/>
      <c r="E16" s="59">
        <v>144150000</v>
      </c>
      <c r="F16" s="55"/>
      <c r="G16" s="59">
        <v>10725000</v>
      </c>
      <c r="H16" s="59"/>
      <c r="I16" s="59">
        <v>0</v>
      </c>
      <c r="J16" s="59"/>
      <c r="K16" s="59">
        <v>0</v>
      </c>
      <c r="L16" s="59"/>
      <c r="M16" s="59">
        <v>0</v>
      </c>
      <c r="N16" s="59"/>
      <c r="O16" s="59">
        <v>-17875000</v>
      </c>
      <c r="P16" s="59"/>
      <c r="Q16" s="59">
        <v>13700000</v>
      </c>
      <c r="R16" s="59"/>
      <c r="S16" s="59">
        <v>58947173</v>
      </c>
      <c r="T16" s="59"/>
      <c r="U16" s="59">
        <v>-1708144</v>
      </c>
      <c r="V16" s="59"/>
      <c r="W16" s="59">
        <f>SUM(U16,S16,Q16,O16,K16,I16,G16,E16)</f>
        <v>207939029</v>
      </c>
    </row>
    <row r="17" spans="1:23" s="6" customFormat="1" ht="16.5" customHeight="1" x14ac:dyDescent="0.2">
      <c r="A17" s="17" t="s">
        <v>137</v>
      </c>
      <c r="B17" s="3"/>
      <c r="C17" s="4"/>
      <c r="D17" s="5"/>
      <c r="E17" s="59"/>
      <c r="F17" s="55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</row>
    <row r="18" spans="1:23" s="6" customFormat="1" ht="16.5" customHeight="1" x14ac:dyDescent="0.2">
      <c r="A18" s="16" t="s">
        <v>138</v>
      </c>
      <c r="B18" s="3"/>
      <c r="C18" s="4">
        <v>25</v>
      </c>
      <c r="D18" s="5"/>
      <c r="E18" s="59">
        <v>5850000</v>
      </c>
      <c r="F18" s="55"/>
      <c r="G18" s="59">
        <v>8775000</v>
      </c>
      <c r="H18" s="59"/>
      <c r="I18" s="59">
        <v>0</v>
      </c>
      <c r="J18" s="59"/>
      <c r="K18" s="59">
        <v>0</v>
      </c>
      <c r="L18" s="59"/>
      <c r="M18" s="59">
        <v>0</v>
      </c>
      <c r="N18" s="59"/>
      <c r="O18" s="59">
        <v>0</v>
      </c>
      <c r="P18" s="59"/>
      <c r="Q18" s="59">
        <v>0</v>
      </c>
      <c r="R18" s="59"/>
      <c r="S18" s="59">
        <v>0</v>
      </c>
      <c r="T18" s="59"/>
      <c r="U18" s="59">
        <v>0</v>
      </c>
      <c r="V18" s="59"/>
      <c r="W18" s="59">
        <f>SUM(E18:V18)</f>
        <v>14625000</v>
      </c>
    </row>
    <row r="19" spans="1:23" s="6" customFormat="1" ht="16.5" customHeight="1" x14ac:dyDescent="0.2">
      <c r="A19" s="16" t="s">
        <v>139</v>
      </c>
      <c r="B19" s="3"/>
      <c r="C19" s="4">
        <v>25</v>
      </c>
      <c r="D19" s="5"/>
      <c r="E19" s="59">
        <v>50000000</v>
      </c>
      <c r="F19" s="55"/>
      <c r="G19" s="59">
        <v>0</v>
      </c>
      <c r="H19" s="59"/>
      <c r="I19" s="59">
        <v>0</v>
      </c>
      <c r="J19" s="59"/>
      <c r="K19" s="59">
        <v>0</v>
      </c>
      <c r="L19" s="59"/>
      <c r="M19" s="59">
        <v>0</v>
      </c>
      <c r="N19" s="59"/>
      <c r="O19" s="59">
        <v>0</v>
      </c>
      <c r="P19" s="59"/>
      <c r="Q19" s="59">
        <v>0</v>
      </c>
      <c r="R19" s="59"/>
      <c r="S19" s="59">
        <v>0</v>
      </c>
      <c r="T19" s="59"/>
      <c r="U19" s="59">
        <v>0</v>
      </c>
      <c r="V19" s="59"/>
      <c r="W19" s="59">
        <f>SUM(E19:V19)</f>
        <v>50000000</v>
      </c>
    </row>
    <row r="20" spans="1:23" s="6" customFormat="1" ht="16.5" customHeight="1" x14ac:dyDescent="0.2">
      <c r="A20" s="24" t="s">
        <v>140</v>
      </c>
      <c r="B20" s="3"/>
      <c r="C20" s="4">
        <v>25</v>
      </c>
      <c r="D20" s="5"/>
      <c r="E20" s="59">
        <v>0</v>
      </c>
      <c r="F20" s="55"/>
      <c r="G20" s="59">
        <v>0</v>
      </c>
      <c r="H20" s="59"/>
      <c r="I20" s="59">
        <v>0</v>
      </c>
      <c r="J20" s="59"/>
      <c r="K20" s="59">
        <v>0</v>
      </c>
      <c r="L20" s="59"/>
      <c r="M20" s="59">
        <v>0</v>
      </c>
      <c r="N20" s="59"/>
      <c r="O20" s="59">
        <v>-18959400</v>
      </c>
      <c r="P20" s="59"/>
      <c r="Q20" s="59">
        <v>0</v>
      </c>
      <c r="R20" s="59"/>
      <c r="S20" s="59">
        <v>0</v>
      </c>
      <c r="T20" s="59"/>
      <c r="U20" s="59">
        <v>0</v>
      </c>
      <c r="V20" s="59"/>
      <c r="W20" s="59">
        <f>SUM(E20:V20)</f>
        <v>-18959400</v>
      </c>
    </row>
    <row r="21" spans="1:23" s="6" customFormat="1" ht="16.5" customHeight="1" x14ac:dyDescent="0.2">
      <c r="A21" s="16" t="s">
        <v>141</v>
      </c>
      <c r="B21" s="3"/>
      <c r="C21" s="4">
        <v>26</v>
      </c>
      <c r="D21" s="5"/>
      <c r="E21" s="59">
        <v>0</v>
      </c>
      <c r="F21" s="55"/>
      <c r="G21" s="59">
        <v>0</v>
      </c>
      <c r="H21" s="59"/>
      <c r="I21" s="59">
        <v>3250800</v>
      </c>
      <c r="J21" s="59"/>
      <c r="K21" s="59">
        <v>-1757175</v>
      </c>
      <c r="L21" s="59"/>
      <c r="M21" s="59">
        <v>7333567</v>
      </c>
      <c r="N21" s="59"/>
      <c r="O21" s="59">
        <v>0</v>
      </c>
      <c r="P21" s="59"/>
      <c r="Q21" s="59">
        <v>0</v>
      </c>
      <c r="R21" s="59"/>
      <c r="S21" s="59">
        <v>0</v>
      </c>
      <c r="T21" s="59"/>
      <c r="U21" s="59">
        <v>0</v>
      </c>
      <c r="V21" s="59"/>
      <c r="W21" s="59">
        <f t="shared" ref="W21:W22" si="0">SUM(E21:V21)</f>
        <v>8827192</v>
      </c>
    </row>
    <row r="22" spans="1:23" s="6" customFormat="1" ht="16.5" customHeight="1" x14ac:dyDescent="0.2">
      <c r="A22" s="16" t="s">
        <v>142</v>
      </c>
      <c r="B22" s="3"/>
      <c r="C22" s="4">
        <v>27</v>
      </c>
      <c r="D22" s="5"/>
      <c r="E22" s="59">
        <v>0</v>
      </c>
      <c r="F22" s="55"/>
      <c r="G22" s="59">
        <v>0</v>
      </c>
      <c r="H22" s="59"/>
      <c r="I22" s="59">
        <v>0</v>
      </c>
      <c r="J22" s="59"/>
      <c r="K22" s="59">
        <v>0</v>
      </c>
      <c r="L22" s="59"/>
      <c r="M22" s="59">
        <v>0</v>
      </c>
      <c r="N22" s="59"/>
      <c r="O22" s="59">
        <v>0</v>
      </c>
      <c r="P22" s="59"/>
      <c r="Q22" s="59">
        <v>6300000</v>
      </c>
      <c r="R22" s="59"/>
      <c r="S22" s="59">
        <v>-6300000</v>
      </c>
      <c r="T22" s="59"/>
      <c r="U22" s="59">
        <v>0</v>
      </c>
      <c r="V22" s="59"/>
      <c r="W22" s="59">
        <f t="shared" si="0"/>
        <v>0</v>
      </c>
    </row>
    <row r="23" spans="1:23" s="6" customFormat="1" ht="16.5" customHeight="1" x14ac:dyDescent="0.2">
      <c r="A23" s="16" t="s">
        <v>109</v>
      </c>
      <c r="B23" s="7"/>
      <c r="C23" s="4"/>
      <c r="D23" s="5"/>
      <c r="E23" s="63">
        <v>0</v>
      </c>
      <c r="F23" s="55"/>
      <c r="G23" s="63">
        <v>0</v>
      </c>
      <c r="H23" s="59"/>
      <c r="I23" s="63">
        <v>0</v>
      </c>
      <c r="J23" s="59"/>
      <c r="K23" s="63">
        <v>0</v>
      </c>
      <c r="L23" s="59"/>
      <c r="M23" s="63">
        <v>0</v>
      </c>
      <c r="N23" s="59"/>
      <c r="O23" s="63">
        <v>0</v>
      </c>
      <c r="P23" s="59"/>
      <c r="Q23" s="63">
        <v>0</v>
      </c>
      <c r="R23" s="58"/>
      <c r="S23" s="63">
        <v>104027160</v>
      </c>
      <c r="T23" s="58"/>
      <c r="U23" s="63">
        <v>-2795081</v>
      </c>
      <c r="V23" s="58"/>
      <c r="W23" s="63">
        <f>SUM(E23:V23)</f>
        <v>101232079</v>
      </c>
    </row>
    <row r="24" spans="1:23" s="6" customFormat="1" ht="16.5" customHeight="1" x14ac:dyDescent="0.2">
      <c r="A24" s="7"/>
      <c r="B24" s="7"/>
      <c r="C24" s="4"/>
      <c r="D24" s="5"/>
      <c r="E24" s="59"/>
      <c r="F24" s="55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</row>
    <row r="25" spans="1:23" s="6" customFormat="1" ht="16.5" customHeight="1" thickBot="1" x14ac:dyDescent="0.25">
      <c r="A25" s="17" t="s">
        <v>143</v>
      </c>
      <c r="B25" s="8"/>
      <c r="C25" s="9"/>
      <c r="D25" s="5"/>
      <c r="E25" s="64">
        <f>SUM(E16:E23)</f>
        <v>200000000</v>
      </c>
      <c r="F25" s="55"/>
      <c r="G25" s="64">
        <f>SUM(G16:G23)</f>
        <v>19500000</v>
      </c>
      <c r="H25" s="59"/>
      <c r="I25" s="64">
        <f>SUM(I16:I23)</f>
        <v>3250800</v>
      </c>
      <c r="J25" s="59"/>
      <c r="K25" s="64">
        <f>SUM(K16:K23)</f>
        <v>-1757175</v>
      </c>
      <c r="L25" s="59"/>
      <c r="M25" s="64">
        <f>SUM(M16:M23)</f>
        <v>7333567</v>
      </c>
      <c r="N25" s="59"/>
      <c r="O25" s="64">
        <f>SUM(O16:O23)</f>
        <v>-36834400</v>
      </c>
      <c r="P25" s="59"/>
      <c r="Q25" s="64">
        <f>SUM(Q16:Q23)</f>
        <v>20000000</v>
      </c>
      <c r="R25" s="59"/>
      <c r="S25" s="64">
        <f>SUM(S16:S23)</f>
        <v>156674333</v>
      </c>
      <c r="T25" s="59"/>
      <c r="U25" s="64">
        <f>SUM(U16:U23)</f>
        <v>-4503225</v>
      </c>
      <c r="V25" s="59"/>
      <c r="W25" s="64">
        <f>SUM(W16:W23)</f>
        <v>363663900</v>
      </c>
    </row>
    <row r="26" spans="1:23" s="6" customFormat="1" ht="16.5" customHeight="1" thickTop="1" x14ac:dyDescent="0.2">
      <c r="A26" s="17"/>
      <c r="B26" s="8"/>
      <c r="C26" s="9"/>
      <c r="D26" s="5"/>
      <c r="E26" s="59"/>
      <c r="F26" s="55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</row>
    <row r="27" spans="1:23" s="6" customFormat="1" ht="16.5" customHeight="1" x14ac:dyDescent="0.2">
      <c r="A27" s="17"/>
      <c r="B27" s="8"/>
      <c r="C27" s="9"/>
      <c r="D27" s="5"/>
      <c r="E27" s="59"/>
      <c r="F27" s="55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</row>
    <row r="28" spans="1:23" s="6" customFormat="1" ht="16.5" customHeight="1" x14ac:dyDescent="0.2">
      <c r="A28" s="17" t="s">
        <v>144</v>
      </c>
      <c r="B28" s="3"/>
      <c r="C28" s="4"/>
      <c r="D28" s="5"/>
      <c r="E28" s="59">
        <v>200000000</v>
      </c>
      <c r="F28" s="55"/>
      <c r="G28" s="59">
        <v>19500000</v>
      </c>
      <c r="H28" s="59"/>
      <c r="I28" s="59">
        <v>3250800</v>
      </c>
      <c r="J28" s="59"/>
      <c r="K28" s="59">
        <v>-1757175</v>
      </c>
      <c r="L28" s="59"/>
      <c r="M28" s="59">
        <v>7333567</v>
      </c>
      <c r="N28" s="59"/>
      <c r="O28" s="59">
        <v>-36834400</v>
      </c>
      <c r="P28" s="59"/>
      <c r="Q28" s="59">
        <v>20000000</v>
      </c>
      <c r="R28" s="59"/>
      <c r="S28" s="59">
        <v>156674333</v>
      </c>
      <c r="T28" s="59"/>
      <c r="U28" s="59">
        <v>-4503225</v>
      </c>
      <c r="V28" s="59"/>
      <c r="W28" s="59">
        <f t="shared" ref="W28" si="1">SUM(E28:V28)</f>
        <v>363663900</v>
      </c>
    </row>
    <row r="29" spans="1:23" s="6" customFormat="1" ht="16.5" customHeight="1" x14ac:dyDescent="0.2">
      <c r="A29" s="17" t="s">
        <v>137</v>
      </c>
      <c r="B29" s="3"/>
      <c r="C29" s="4"/>
      <c r="D29" s="5"/>
      <c r="E29" s="59"/>
      <c r="F29" s="55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</row>
    <row r="30" spans="1:23" s="6" customFormat="1" ht="16.5" customHeight="1" x14ac:dyDescent="0.2">
      <c r="A30" s="24" t="s">
        <v>145</v>
      </c>
      <c r="B30" s="3"/>
      <c r="C30" s="4">
        <v>25</v>
      </c>
      <c r="D30" s="5"/>
      <c r="E30" s="59">
        <v>0</v>
      </c>
      <c r="F30" s="55"/>
      <c r="G30" s="59">
        <v>0</v>
      </c>
      <c r="H30" s="59"/>
      <c r="I30" s="59">
        <v>0</v>
      </c>
      <c r="J30" s="59"/>
      <c r="K30" s="59">
        <v>0</v>
      </c>
      <c r="L30" s="59"/>
      <c r="M30" s="59">
        <v>0</v>
      </c>
      <c r="N30" s="59"/>
      <c r="O30" s="59">
        <v>283050</v>
      </c>
      <c r="P30" s="59"/>
      <c r="Q30" s="59">
        <v>0</v>
      </c>
      <c r="R30" s="59"/>
      <c r="S30" s="59">
        <v>0</v>
      </c>
      <c r="T30" s="59"/>
      <c r="U30" s="59">
        <v>0</v>
      </c>
      <c r="V30" s="59"/>
      <c r="W30" s="59">
        <f>SUM(E30:V30)</f>
        <v>283050</v>
      </c>
    </row>
    <row r="31" spans="1:23" s="6" customFormat="1" ht="16.5" customHeight="1" x14ac:dyDescent="0.2">
      <c r="A31" s="16" t="s">
        <v>141</v>
      </c>
      <c r="B31" s="3"/>
      <c r="C31" s="4">
        <v>26</v>
      </c>
      <c r="D31" s="5"/>
      <c r="E31" s="59">
        <v>0</v>
      </c>
      <c r="F31" s="55"/>
      <c r="G31" s="59">
        <v>0</v>
      </c>
      <c r="H31" s="59"/>
      <c r="I31" s="59">
        <v>5315232</v>
      </c>
      <c r="J31" s="59"/>
      <c r="K31" s="59">
        <v>-2865771</v>
      </c>
      <c r="L31" s="59"/>
      <c r="M31" s="59">
        <v>0</v>
      </c>
      <c r="N31" s="59"/>
      <c r="O31" s="59">
        <v>0</v>
      </c>
      <c r="P31" s="59"/>
      <c r="Q31" s="59">
        <v>0</v>
      </c>
      <c r="R31" s="59"/>
      <c r="S31" s="59">
        <v>0</v>
      </c>
      <c r="T31" s="59"/>
      <c r="U31" s="59">
        <v>0</v>
      </c>
      <c r="V31" s="59"/>
      <c r="W31" s="59">
        <f t="shared" ref="W31:W33" si="2">SUM(E31:V31)</f>
        <v>2449461</v>
      </c>
    </row>
    <row r="32" spans="1:23" s="6" customFormat="1" ht="16.5" customHeight="1" x14ac:dyDescent="0.2">
      <c r="A32" s="16" t="s">
        <v>142</v>
      </c>
      <c r="B32" s="3"/>
      <c r="C32" s="4">
        <v>27</v>
      </c>
      <c r="D32" s="5"/>
      <c r="E32" s="59">
        <v>0</v>
      </c>
      <c r="F32" s="55"/>
      <c r="G32" s="59">
        <v>0</v>
      </c>
      <c r="H32" s="59"/>
      <c r="I32" s="59">
        <v>0</v>
      </c>
      <c r="J32" s="59"/>
      <c r="K32" s="59">
        <v>0</v>
      </c>
      <c r="L32" s="59"/>
      <c r="M32" s="59">
        <v>0</v>
      </c>
      <c r="N32" s="59"/>
      <c r="O32" s="59">
        <v>0</v>
      </c>
      <c r="P32" s="59"/>
      <c r="Q32" s="59">
        <v>7000000</v>
      </c>
      <c r="R32" s="59"/>
      <c r="S32" s="59">
        <v>-7000000</v>
      </c>
      <c r="T32" s="59"/>
      <c r="U32" s="59">
        <v>0</v>
      </c>
      <c r="V32" s="59"/>
      <c r="W32" s="59">
        <f t="shared" si="2"/>
        <v>0</v>
      </c>
    </row>
    <row r="33" spans="1:23" s="6" customFormat="1" ht="16.5" customHeight="1" x14ac:dyDescent="0.2">
      <c r="A33" s="24" t="s">
        <v>146</v>
      </c>
      <c r="B33" s="3"/>
      <c r="C33" s="4">
        <v>34</v>
      </c>
      <c r="D33" s="5"/>
      <c r="E33" s="59">
        <v>0</v>
      </c>
      <c r="F33" s="55"/>
      <c r="G33" s="59">
        <v>0</v>
      </c>
      <c r="H33" s="59"/>
      <c r="I33" s="59">
        <v>0</v>
      </c>
      <c r="J33" s="59"/>
      <c r="K33" s="59">
        <v>0</v>
      </c>
      <c r="L33" s="59"/>
      <c r="M33" s="59">
        <v>0</v>
      </c>
      <c r="N33" s="59"/>
      <c r="O33" s="59">
        <v>0</v>
      </c>
      <c r="P33" s="59"/>
      <c r="Q33" s="59">
        <v>0</v>
      </c>
      <c r="R33" s="59"/>
      <c r="S33" s="59">
        <v>-144000000</v>
      </c>
      <c r="T33" s="59"/>
      <c r="U33" s="59">
        <v>0</v>
      </c>
      <c r="V33" s="59"/>
      <c r="W33" s="59">
        <f t="shared" si="2"/>
        <v>-144000000</v>
      </c>
    </row>
    <row r="34" spans="1:23" s="6" customFormat="1" ht="16.5" customHeight="1" x14ac:dyDescent="0.2">
      <c r="A34" s="16" t="s">
        <v>109</v>
      </c>
      <c r="B34" s="7"/>
      <c r="C34" s="4"/>
      <c r="D34" s="5"/>
      <c r="E34" s="63">
        <v>0</v>
      </c>
      <c r="F34" s="55"/>
      <c r="G34" s="63">
        <v>0</v>
      </c>
      <c r="H34" s="59"/>
      <c r="I34" s="63">
        <v>0</v>
      </c>
      <c r="J34" s="59"/>
      <c r="K34" s="63">
        <v>0</v>
      </c>
      <c r="L34" s="59"/>
      <c r="M34" s="63">
        <v>0</v>
      </c>
      <c r="N34" s="59"/>
      <c r="O34" s="63">
        <v>0</v>
      </c>
      <c r="P34" s="59"/>
      <c r="Q34" s="63">
        <v>0</v>
      </c>
      <c r="R34" s="58"/>
      <c r="S34" s="63">
        <f>'EN 9-10'!F37</f>
        <v>103441281</v>
      </c>
      <c r="T34" s="58"/>
      <c r="U34" s="63">
        <v>240677</v>
      </c>
      <c r="V34" s="58"/>
      <c r="W34" s="63">
        <f>SUM(E34:V34)</f>
        <v>103681958</v>
      </c>
    </row>
    <row r="35" spans="1:23" s="6" customFormat="1" ht="16.5" customHeight="1" x14ac:dyDescent="0.2">
      <c r="A35" s="7"/>
      <c r="B35" s="7"/>
      <c r="C35" s="4"/>
      <c r="D35" s="5"/>
      <c r="E35" s="59"/>
      <c r="F35" s="55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</row>
    <row r="36" spans="1:23" s="6" customFormat="1" ht="16.5" customHeight="1" thickBot="1" x14ac:dyDescent="0.25">
      <c r="A36" s="17" t="s">
        <v>147</v>
      </c>
      <c r="B36" s="8"/>
      <c r="C36" s="9"/>
      <c r="D36" s="5"/>
      <c r="E36" s="64">
        <f>SUM(E28:E34)</f>
        <v>200000000</v>
      </c>
      <c r="F36" s="55"/>
      <c r="G36" s="64">
        <f>SUM(G28:G34)</f>
        <v>19500000</v>
      </c>
      <c r="H36" s="59"/>
      <c r="I36" s="64">
        <f>SUM(I28:I34)</f>
        <v>8566032</v>
      </c>
      <c r="J36" s="59"/>
      <c r="K36" s="64">
        <f>SUM(K28:K34)</f>
        <v>-4622946</v>
      </c>
      <c r="L36" s="59"/>
      <c r="M36" s="64">
        <f>SUM(M28:M34)</f>
        <v>7333567</v>
      </c>
      <c r="N36" s="59"/>
      <c r="O36" s="64">
        <f>SUM(O28:O34)</f>
        <v>-36551350</v>
      </c>
      <c r="P36" s="59"/>
      <c r="Q36" s="64">
        <f>SUM(Q28:Q34)</f>
        <v>27000000</v>
      </c>
      <c r="R36" s="59"/>
      <c r="S36" s="64">
        <f>SUM(S28:S34)</f>
        <v>109115614</v>
      </c>
      <c r="T36" s="59"/>
      <c r="U36" s="64">
        <f>SUM(U28:U34)</f>
        <v>-4262548</v>
      </c>
      <c r="V36" s="59"/>
      <c r="W36" s="64">
        <f>SUM(W28:W34)</f>
        <v>326078369</v>
      </c>
    </row>
    <row r="37" spans="1:23" s="6" customFormat="1" ht="16.5" customHeight="1" thickTop="1" x14ac:dyDescent="0.2">
      <c r="A37" s="17"/>
      <c r="B37" s="8"/>
      <c r="C37" s="9"/>
      <c r="D37" s="5"/>
      <c r="E37" s="59"/>
      <c r="F37" s="55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</row>
    <row r="38" spans="1:23" s="6" customFormat="1" ht="16.5" customHeight="1" x14ac:dyDescent="0.2">
      <c r="A38" s="17"/>
      <c r="B38" s="8"/>
      <c r="C38" s="9"/>
      <c r="D38" s="5"/>
      <c r="E38" s="59"/>
      <c r="F38" s="55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</row>
    <row r="39" spans="1:23" s="6" customFormat="1" ht="16.5" customHeight="1" x14ac:dyDescent="0.2">
      <c r="A39" s="17"/>
      <c r="B39" s="8"/>
      <c r="C39" s="9"/>
      <c r="D39" s="5"/>
      <c r="E39" s="59"/>
      <c r="F39" s="55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</row>
    <row r="40" spans="1:23" s="6" customFormat="1" ht="16.5" customHeight="1" x14ac:dyDescent="0.2">
      <c r="A40" s="17"/>
      <c r="B40" s="8"/>
      <c r="C40" s="9"/>
      <c r="D40" s="5"/>
      <c r="E40" s="59"/>
      <c r="F40" s="55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</row>
    <row r="41" spans="1:23" s="6" customFormat="1" ht="16.5" customHeight="1" x14ac:dyDescent="0.2">
      <c r="A41" s="17"/>
      <c r="B41" s="8"/>
      <c r="C41" s="9"/>
      <c r="D41" s="5"/>
      <c r="E41" s="59"/>
      <c r="F41" s="55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</row>
    <row r="42" spans="1:23" s="6" customFormat="1" ht="16.5" customHeight="1" x14ac:dyDescent="0.2">
      <c r="A42" s="17"/>
      <c r="B42" s="8"/>
      <c r="C42" s="9"/>
      <c r="D42" s="5"/>
      <c r="E42" s="59"/>
      <c r="F42" s="55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</row>
    <row r="43" spans="1:23" s="6" customFormat="1" ht="16.5" customHeight="1" x14ac:dyDescent="0.2">
      <c r="A43" s="17"/>
      <c r="B43" s="8"/>
      <c r="C43" s="9"/>
      <c r="D43" s="5"/>
      <c r="E43" s="59"/>
      <c r="F43" s="55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</row>
    <row r="44" spans="1:23" s="6" customFormat="1" ht="16.5" customHeight="1" x14ac:dyDescent="0.2">
      <c r="A44" s="17"/>
      <c r="B44" s="8"/>
      <c r="C44" s="9"/>
      <c r="D44" s="5"/>
      <c r="E44" s="59"/>
      <c r="F44" s="55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</row>
    <row r="45" spans="1:23" s="6" customFormat="1" ht="16.5" customHeight="1" x14ac:dyDescent="0.2">
      <c r="A45" s="17"/>
      <c r="B45" s="8"/>
      <c r="C45" s="9"/>
      <c r="D45" s="5"/>
      <c r="E45" s="59"/>
      <c r="F45" s="55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</row>
    <row r="46" spans="1:23" ht="21.95" customHeight="1" x14ac:dyDescent="0.25">
      <c r="A46" s="82" t="str">
        <f>'EN6-8'!A143</f>
        <v>The accompanying notes on page 15 to 65 are an integral part of these financial statements.</v>
      </c>
      <c r="B46" s="82"/>
      <c r="C46" s="82"/>
      <c r="D46" s="82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</row>
  </sheetData>
  <mergeCells count="1">
    <mergeCell ref="Q10:S10"/>
  </mergeCells>
  <pageMargins left="0.3" right="0.3" top="0.5" bottom="0.6" header="0.49" footer="0.4"/>
  <pageSetup paperSize="9" scale="70" firstPageNumber="11" orientation="landscape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62028-1C9F-479F-A11C-0707F19BB140}">
  <dimension ref="A1:G144"/>
  <sheetViews>
    <sheetView topLeftCell="A139" zoomScaleNormal="100" zoomScaleSheetLayoutView="100" workbookViewId="0">
      <selection activeCell="E157" sqref="E157"/>
    </sheetView>
  </sheetViews>
  <sheetFormatPr defaultColWidth="8.140625" defaultRowHeight="16.5" customHeight="1" x14ac:dyDescent="0.25"/>
  <cols>
    <col min="1" max="1" width="1.7109375" style="16" customWidth="1"/>
    <col min="2" max="2" width="46.28515625" style="16" customWidth="1"/>
    <col min="3" max="3" width="8.7109375" style="4" customWidth="1"/>
    <col min="4" max="4" width="0.85546875" style="4" customWidth="1"/>
    <col min="5" max="5" width="14" style="2" customWidth="1"/>
    <col min="6" max="6" width="0.85546875" style="16" customWidth="1"/>
    <col min="7" max="7" width="14" style="2" customWidth="1"/>
    <col min="8" max="229" width="8.140625" style="16"/>
    <col min="230" max="231" width="1.5703125" style="16" customWidth="1"/>
    <col min="232" max="232" width="60.7109375" style="16" customWidth="1"/>
    <col min="233" max="233" width="8.28515625" style="16" customWidth="1"/>
    <col min="234" max="234" width="1.28515625" style="16" customWidth="1"/>
    <col min="235" max="235" width="14" style="16" customWidth="1"/>
    <col min="236" max="485" width="8.140625" style="16"/>
    <col min="486" max="487" width="1.5703125" style="16" customWidth="1"/>
    <col min="488" max="488" width="60.7109375" style="16" customWidth="1"/>
    <col min="489" max="489" width="8.28515625" style="16" customWidth="1"/>
    <col min="490" max="490" width="1.28515625" style="16" customWidth="1"/>
    <col min="491" max="491" width="14" style="16" customWidth="1"/>
    <col min="492" max="741" width="8.140625" style="16"/>
    <col min="742" max="743" width="1.5703125" style="16" customWidth="1"/>
    <col min="744" max="744" width="60.7109375" style="16" customWidth="1"/>
    <col min="745" max="745" width="8.28515625" style="16" customWidth="1"/>
    <col min="746" max="746" width="1.28515625" style="16" customWidth="1"/>
    <col min="747" max="747" width="14" style="16" customWidth="1"/>
    <col min="748" max="997" width="8.140625" style="16"/>
    <col min="998" max="999" width="1.5703125" style="16" customWidth="1"/>
    <col min="1000" max="1000" width="60.7109375" style="16" customWidth="1"/>
    <col min="1001" max="1001" width="8.28515625" style="16" customWidth="1"/>
    <col min="1002" max="1002" width="1.28515625" style="16" customWidth="1"/>
    <col min="1003" max="1003" width="14" style="16" customWidth="1"/>
    <col min="1004" max="1253" width="8.140625" style="16"/>
    <col min="1254" max="1255" width="1.5703125" style="16" customWidth="1"/>
    <col min="1256" max="1256" width="60.7109375" style="16" customWidth="1"/>
    <col min="1257" max="1257" width="8.28515625" style="16" customWidth="1"/>
    <col min="1258" max="1258" width="1.28515625" style="16" customWidth="1"/>
    <col min="1259" max="1259" width="14" style="16" customWidth="1"/>
    <col min="1260" max="1509" width="8.140625" style="16"/>
    <col min="1510" max="1511" width="1.5703125" style="16" customWidth="1"/>
    <col min="1512" max="1512" width="60.7109375" style="16" customWidth="1"/>
    <col min="1513" max="1513" width="8.28515625" style="16" customWidth="1"/>
    <col min="1514" max="1514" width="1.28515625" style="16" customWidth="1"/>
    <col min="1515" max="1515" width="14" style="16" customWidth="1"/>
    <col min="1516" max="1765" width="8.140625" style="16"/>
    <col min="1766" max="1767" width="1.5703125" style="16" customWidth="1"/>
    <col min="1768" max="1768" width="60.7109375" style="16" customWidth="1"/>
    <col min="1769" max="1769" width="8.28515625" style="16" customWidth="1"/>
    <col min="1770" max="1770" width="1.28515625" style="16" customWidth="1"/>
    <col min="1771" max="1771" width="14" style="16" customWidth="1"/>
    <col min="1772" max="2021" width="8.140625" style="16"/>
    <col min="2022" max="2023" width="1.5703125" style="16" customWidth="1"/>
    <col min="2024" max="2024" width="60.7109375" style="16" customWidth="1"/>
    <col min="2025" max="2025" width="8.28515625" style="16" customWidth="1"/>
    <col min="2026" max="2026" width="1.28515625" style="16" customWidth="1"/>
    <col min="2027" max="2027" width="14" style="16" customWidth="1"/>
    <col min="2028" max="2277" width="8.140625" style="16"/>
    <col min="2278" max="2279" width="1.5703125" style="16" customWidth="1"/>
    <col min="2280" max="2280" width="60.7109375" style="16" customWidth="1"/>
    <col min="2281" max="2281" width="8.28515625" style="16" customWidth="1"/>
    <col min="2282" max="2282" width="1.28515625" style="16" customWidth="1"/>
    <col min="2283" max="2283" width="14" style="16" customWidth="1"/>
    <col min="2284" max="2533" width="8.140625" style="16"/>
    <col min="2534" max="2535" width="1.5703125" style="16" customWidth="1"/>
    <col min="2536" max="2536" width="60.7109375" style="16" customWidth="1"/>
    <col min="2537" max="2537" width="8.28515625" style="16" customWidth="1"/>
    <col min="2538" max="2538" width="1.28515625" style="16" customWidth="1"/>
    <col min="2539" max="2539" width="14" style="16" customWidth="1"/>
    <col min="2540" max="2789" width="8.140625" style="16"/>
    <col min="2790" max="2791" width="1.5703125" style="16" customWidth="1"/>
    <col min="2792" max="2792" width="60.7109375" style="16" customWidth="1"/>
    <col min="2793" max="2793" width="8.28515625" style="16" customWidth="1"/>
    <col min="2794" max="2794" width="1.28515625" style="16" customWidth="1"/>
    <col min="2795" max="2795" width="14" style="16" customWidth="1"/>
    <col min="2796" max="3045" width="8.140625" style="16"/>
    <col min="3046" max="3047" width="1.5703125" style="16" customWidth="1"/>
    <col min="3048" max="3048" width="60.7109375" style="16" customWidth="1"/>
    <col min="3049" max="3049" width="8.28515625" style="16" customWidth="1"/>
    <col min="3050" max="3050" width="1.28515625" style="16" customWidth="1"/>
    <col min="3051" max="3051" width="14" style="16" customWidth="1"/>
    <col min="3052" max="3301" width="8.140625" style="16"/>
    <col min="3302" max="3303" width="1.5703125" style="16" customWidth="1"/>
    <col min="3304" max="3304" width="60.7109375" style="16" customWidth="1"/>
    <col min="3305" max="3305" width="8.28515625" style="16" customWidth="1"/>
    <col min="3306" max="3306" width="1.28515625" style="16" customWidth="1"/>
    <col min="3307" max="3307" width="14" style="16" customWidth="1"/>
    <col min="3308" max="3557" width="8.140625" style="16"/>
    <col min="3558" max="3559" width="1.5703125" style="16" customWidth="1"/>
    <col min="3560" max="3560" width="60.7109375" style="16" customWidth="1"/>
    <col min="3561" max="3561" width="8.28515625" style="16" customWidth="1"/>
    <col min="3562" max="3562" width="1.28515625" style="16" customWidth="1"/>
    <col min="3563" max="3563" width="14" style="16" customWidth="1"/>
    <col min="3564" max="3813" width="8.140625" style="16"/>
    <col min="3814" max="3815" width="1.5703125" style="16" customWidth="1"/>
    <col min="3816" max="3816" width="60.7109375" style="16" customWidth="1"/>
    <col min="3817" max="3817" width="8.28515625" style="16" customWidth="1"/>
    <col min="3818" max="3818" width="1.28515625" style="16" customWidth="1"/>
    <col min="3819" max="3819" width="14" style="16" customWidth="1"/>
    <col min="3820" max="4069" width="8.140625" style="16"/>
    <col min="4070" max="4071" width="1.5703125" style="16" customWidth="1"/>
    <col min="4072" max="4072" width="60.7109375" style="16" customWidth="1"/>
    <col min="4073" max="4073" width="8.28515625" style="16" customWidth="1"/>
    <col min="4074" max="4074" width="1.28515625" style="16" customWidth="1"/>
    <col min="4075" max="4075" width="14" style="16" customWidth="1"/>
    <col min="4076" max="4325" width="8.140625" style="16"/>
    <col min="4326" max="4327" width="1.5703125" style="16" customWidth="1"/>
    <col min="4328" max="4328" width="60.7109375" style="16" customWidth="1"/>
    <col min="4329" max="4329" width="8.28515625" style="16" customWidth="1"/>
    <col min="4330" max="4330" width="1.28515625" style="16" customWidth="1"/>
    <col min="4331" max="4331" width="14" style="16" customWidth="1"/>
    <col min="4332" max="4581" width="8.140625" style="16"/>
    <col min="4582" max="4583" width="1.5703125" style="16" customWidth="1"/>
    <col min="4584" max="4584" width="60.7109375" style="16" customWidth="1"/>
    <col min="4585" max="4585" width="8.28515625" style="16" customWidth="1"/>
    <col min="4586" max="4586" width="1.28515625" style="16" customWidth="1"/>
    <col min="4587" max="4587" width="14" style="16" customWidth="1"/>
    <col min="4588" max="4837" width="8.140625" style="16"/>
    <col min="4838" max="4839" width="1.5703125" style="16" customWidth="1"/>
    <col min="4840" max="4840" width="60.7109375" style="16" customWidth="1"/>
    <col min="4841" max="4841" width="8.28515625" style="16" customWidth="1"/>
    <col min="4842" max="4842" width="1.28515625" style="16" customWidth="1"/>
    <col min="4843" max="4843" width="14" style="16" customWidth="1"/>
    <col min="4844" max="5093" width="8.140625" style="16"/>
    <col min="5094" max="5095" width="1.5703125" style="16" customWidth="1"/>
    <col min="5096" max="5096" width="60.7109375" style="16" customWidth="1"/>
    <col min="5097" max="5097" width="8.28515625" style="16" customWidth="1"/>
    <col min="5098" max="5098" width="1.28515625" style="16" customWidth="1"/>
    <col min="5099" max="5099" width="14" style="16" customWidth="1"/>
    <col min="5100" max="5349" width="8.140625" style="16"/>
    <col min="5350" max="5351" width="1.5703125" style="16" customWidth="1"/>
    <col min="5352" max="5352" width="60.7109375" style="16" customWidth="1"/>
    <col min="5353" max="5353" width="8.28515625" style="16" customWidth="1"/>
    <col min="5354" max="5354" width="1.28515625" style="16" customWidth="1"/>
    <col min="5355" max="5355" width="14" style="16" customWidth="1"/>
    <col min="5356" max="5605" width="8.140625" style="16"/>
    <col min="5606" max="5607" width="1.5703125" style="16" customWidth="1"/>
    <col min="5608" max="5608" width="60.7109375" style="16" customWidth="1"/>
    <col min="5609" max="5609" width="8.28515625" style="16" customWidth="1"/>
    <col min="5610" max="5610" width="1.28515625" style="16" customWidth="1"/>
    <col min="5611" max="5611" width="14" style="16" customWidth="1"/>
    <col min="5612" max="5861" width="8.140625" style="16"/>
    <col min="5862" max="5863" width="1.5703125" style="16" customWidth="1"/>
    <col min="5864" max="5864" width="60.7109375" style="16" customWidth="1"/>
    <col min="5865" max="5865" width="8.28515625" style="16" customWidth="1"/>
    <col min="5866" max="5866" width="1.28515625" style="16" customWidth="1"/>
    <col min="5867" max="5867" width="14" style="16" customWidth="1"/>
    <col min="5868" max="6117" width="8.140625" style="16"/>
    <col min="6118" max="6119" width="1.5703125" style="16" customWidth="1"/>
    <col min="6120" max="6120" width="60.7109375" style="16" customWidth="1"/>
    <col min="6121" max="6121" width="8.28515625" style="16" customWidth="1"/>
    <col min="6122" max="6122" width="1.28515625" style="16" customWidth="1"/>
    <col min="6123" max="6123" width="14" style="16" customWidth="1"/>
    <col min="6124" max="6373" width="8.140625" style="16"/>
    <col min="6374" max="6375" width="1.5703125" style="16" customWidth="1"/>
    <col min="6376" max="6376" width="60.7109375" style="16" customWidth="1"/>
    <col min="6377" max="6377" width="8.28515625" style="16" customWidth="1"/>
    <col min="6378" max="6378" width="1.28515625" style="16" customWidth="1"/>
    <col min="6379" max="6379" width="14" style="16" customWidth="1"/>
    <col min="6380" max="6629" width="8.140625" style="16"/>
    <col min="6630" max="6631" width="1.5703125" style="16" customWidth="1"/>
    <col min="6632" max="6632" width="60.7109375" style="16" customWidth="1"/>
    <col min="6633" max="6633" width="8.28515625" style="16" customWidth="1"/>
    <col min="6634" max="6634" width="1.28515625" style="16" customWidth="1"/>
    <col min="6635" max="6635" width="14" style="16" customWidth="1"/>
    <col min="6636" max="6885" width="8.140625" style="16"/>
    <col min="6886" max="6887" width="1.5703125" style="16" customWidth="1"/>
    <col min="6888" max="6888" width="60.7109375" style="16" customWidth="1"/>
    <col min="6889" max="6889" width="8.28515625" style="16" customWidth="1"/>
    <col min="6890" max="6890" width="1.28515625" style="16" customWidth="1"/>
    <col min="6891" max="6891" width="14" style="16" customWidth="1"/>
    <col min="6892" max="7141" width="8.140625" style="16"/>
    <col min="7142" max="7143" width="1.5703125" style="16" customWidth="1"/>
    <col min="7144" max="7144" width="60.7109375" style="16" customWidth="1"/>
    <col min="7145" max="7145" width="8.28515625" style="16" customWidth="1"/>
    <col min="7146" max="7146" width="1.28515625" style="16" customWidth="1"/>
    <col min="7147" max="7147" width="14" style="16" customWidth="1"/>
    <col min="7148" max="7397" width="8.140625" style="16"/>
    <col min="7398" max="7399" width="1.5703125" style="16" customWidth="1"/>
    <col min="7400" max="7400" width="60.7109375" style="16" customWidth="1"/>
    <col min="7401" max="7401" width="8.28515625" style="16" customWidth="1"/>
    <col min="7402" max="7402" width="1.28515625" style="16" customWidth="1"/>
    <col min="7403" max="7403" width="14" style="16" customWidth="1"/>
    <col min="7404" max="7653" width="8.140625" style="16"/>
    <col min="7654" max="7655" width="1.5703125" style="16" customWidth="1"/>
    <col min="7656" max="7656" width="60.7109375" style="16" customWidth="1"/>
    <col min="7657" max="7657" width="8.28515625" style="16" customWidth="1"/>
    <col min="7658" max="7658" width="1.28515625" style="16" customWidth="1"/>
    <col min="7659" max="7659" width="14" style="16" customWidth="1"/>
    <col min="7660" max="7909" width="8.140625" style="16"/>
    <col min="7910" max="7911" width="1.5703125" style="16" customWidth="1"/>
    <col min="7912" max="7912" width="60.7109375" style="16" customWidth="1"/>
    <col min="7913" max="7913" width="8.28515625" style="16" customWidth="1"/>
    <col min="7914" max="7914" width="1.28515625" style="16" customWidth="1"/>
    <col min="7915" max="7915" width="14" style="16" customWidth="1"/>
    <col min="7916" max="8165" width="8.140625" style="16"/>
    <col min="8166" max="8167" width="1.5703125" style="16" customWidth="1"/>
    <col min="8168" max="8168" width="60.7109375" style="16" customWidth="1"/>
    <col min="8169" max="8169" width="8.28515625" style="16" customWidth="1"/>
    <col min="8170" max="8170" width="1.28515625" style="16" customWidth="1"/>
    <col min="8171" max="8171" width="14" style="16" customWidth="1"/>
    <col min="8172" max="8421" width="8.140625" style="16"/>
    <col min="8422" max="8423" width="1.5703125" style="16" customWidth="1"/>
    <col min="8424" max="8424" width="60.7109375" style="16" customWidth="1"/>
    <col min="8425" max="8425" width="8.28515625" style="16" customWidth="1"/>
    <col min="8426" max="8426" width="1.28515625" style="16" customWidth="1"/>
    <col min="8427" max="8427" width="14" style="16" customWidth="1"/>
    <col min="8428" max="8677" width="8.140625" style="16"/>
    <col min="8678" max="8679" width="1.5703125" style="16" customWidth="1"/>
    <col min="8680" max="8680" width="60.7109375" style="16" customWidth="1"/>
    <col min="8681" max="8681" width="8.28515625" style="16" customWidth="1"/>
    <col min="8682" max="8682" width="1.28515625" style="16" customWidth="1"/>
    <col min="8683" max="8683" width="14" style="16" customWidth="1"/>
    <col min="8684" max="8933" width="8.140625" style="16"/>
    <col min="8934" max="8935" width="1.5703125" style="16" customWidth="1"/>
    <col min="8936" max="8936" width="60.7109375" style="16" customWidth="1"/>
    <col min="8937" max="8937" width="8.28515625" style="16" customWidth="1"/>
    <col min="8938" max="8938" width="1.28515625" style="16" customWidth="1"/>
    <col min="8939" max="8939" width="14" style="16" customWidth="1"/>
    <col min="8940" max="9189" width="8.140625" style="16"/>
    <col min="9190" max="9191" width="1.5703125" style="16" customWidth="1"/>
    <col min="9192" max="9192" width="60.7109375" style="16" customWidth="1"/>
    <col min="9193" max="9193" width="8.28515625" style="16" customWidth="1"/>
    <col min="9194" max="9194" width="1.28515625" style="16" customWidth="1"/>
    <col min="9195" max="9195" width="14" style="16" customWidth="1"/>
    <col min="9196" max="9445" width="8.140625" style="16"/>
    <col min="9446" max="9447" width="1.5703125" style="16" customWidth="1"/>
    <col min="9448" max="9448" width="60.7109375" style="16" customWidth="1"/>
    <col min="9449" max="9449" width="8.28515625" style="16" customWidth="1"/>
    <col min="9450" max="9450" width="1.28515625" style="16" customWidth="1"/>
    <col min="9451" max="9451" width="14" style="16" customWidth="1"/>
    <col min="9452" max="9701" width="8.140625" style="16"/>
    <col min="9702" max="9703" width="1.5703125" style="16" customWidth="1"/>
    <col min="9704" max="9704" width="60.7109375" style="16" customWidth="1"/>
    <col min="9705" max="9705" width="8.28515625" style="16" customWidth="1"/>
    <col min="9706" max="9706" width="1.28515625" style="16" customWidth="1"/>
    <col min="9707" max="9707" width="14" style="16" customWidth="1"/>
    <col min="9708" max="9957" width="8.140625" style="16"/>
    <col min="9958" max="9959" width="1.5703125" style="16" customWidth="1"/>
    <col min="9960" max="9960" width="60.7109375" style="16" customWidth="1"/>
    <col min="9961" max="9961" width="8.28515625" style="16" customWidth="1"/>
    <col min="9962" max="9962" width="1.28515625" style="16" customWidth="1"/>
    <col min="9963" max="9963" width="14" style="16" customWidth="1"/>
    <col min="9964" max="10213" width="8.140625" style="16"/>
    <col min="10214" max="10215" width="1.5703125" style="16" customWidth="1"/>
    <col min="10216" max="10216" width="60.7109375" style="16" customWidth="1"/>
    <col min="10217" max="10217" width="8.28515625" style="16" customWidth="1"/>
    <col min="10218" max="10218" width="1.28515625" style="16" customWidth="1"/>
    <col min="10219" max="10219" width="14" style="16" customWidth="1"/>
    <col min="10220" max="10469" width="8.140625" style="16"/>
    <col min="10470" max="10471" width="1.5703125" style="16" customWidth="1"/>
    <col min="10472" max="10472" width="60.7109375" style="16" customWidth="1"/>
    <col min="10473" max="10473" width="8.28515625" style="16" customWidth="1"/>
    <col min="10474" max="10474" width="1.28515625" style="16" customWidth="1"/>
    <col min="10475" max="10475" width="14" style="16" customWidth="1"/>
    <col min="10476" max="10725" width="8.140625" style="16"/>
    <col min="10726" max="10727" width="1.5703125" style="16" customWidth="1"/>
    <col min="10728" max="10728" width="60.7109375" style="16" customWidth="1"/>
    <col min="10729" max="10729" width="8.28515625" style="16" customWidth="1"/>
    <col min="10730" max="10730" width="1.28515625" style="16" customWidth="1"/>
    <col min="10731" max="10731" width="14" style="16" customWidth="1"/>
    <col min="10732" max="10981" width="8.140625" style="16"/>
    <col min="10982" max="10983" width="1.5703125" style="16" customWidth="1"/>
    <col min="10984" max="10984" width="60.7109375" style="16" customWidth="1"/>
    <col min="10985" max="10985" width="8.28515625" style="16" customWidth="1"/>
    <col min="10986" max="10986" width="1.28515625" style="16" customWidth="1"/>
    <col min="10987" max="10987" width="14" style="16" customWidth="1"/>
    <col min="10988" max="11237" width="8.140625" style="16"/>
    <col min="11238" max="11239" width="1.5703125" style="16" customWidth="1"/>
    <col min="11240" max="11240" width="60.7109375" style="16" customWidth="1"/>
    <col min="11241" max="11241" width="8.28515625" style="16" customWidth="1"/>
    <col min="11242" max="11242" width="1.28515625" style="16" customWidth="1"/>
    <col min="11243" max="11243" width="14" style="16" customWidth="1"/>
    <col min="11244" max="11493" width="8.140625" style="16"/>
    <col min="11494" max="11495" width="1.5703125" style="16" customWidth="1"/>
    <col min="11496" max="11496" width="60.7109375" style="16" customWidth="1"/>
    <col min="11497" max="11497" width="8.28515625" style="16" customWidth="1"/>
    <col min="11498" max="11498" width="1.28515625" style="16" customWidth="1"/>
    <col min="11499" max="11499" width="14" style="16" customWidth="1"/>
    <col min="11500" max="11749" width="8.140625" style="16"/>
    <col min="11750" max="11751" width="1.5703125" style="16" customWidth="1"/>
    <col min="11752" max="11752" width="60.7109375" style="16" customWidth="1"/>
    <col min="11753" max="11753" width="8.28515625" style="16" customWidth="1"/>
    <col min="11754" max="11754" width="1.28515625" style="16" customWidth="1"/>
    <col min="11755" max="11755" width="14" style="16" customWidth="1"/>
    <col min="11756" max="12005" width="8.140625" style="16"/>
    <col min="12006" max="12007" width="1.5703125" style="16" customWidth="1"/>
    <col min="12008" max="12008" width="60.7109375" style="16" customWidth="1"/>
    <col min="12009" max="12009" width="8.28515625" style="16" customWidth="1"/>
    <col min="12010" max="12010" width="1.28515625" style="16" customWidth="1"/>
    <col min="12011" max="12011" width="14" style="16" customWidth="1"/>
    <col min="12012" max="12261" width="8.140625" style="16"/>
    <col min="12262" max="12263" width="1.5703125" style="16" customWidth="1"/>
    <col min="12264" max="12264" width="60.7109375" style="16" customWidth="1"/>
    <col min="12265" max="12265" width="8.28515625" style="16" customWidth="1"/>
    <col min="12266" max="12266" width="1.28515625" style="16" customWidth="1"/>
    <col min="12267" max="12267" width="14" style="16" customWidth="1"/>
    <col min="12268" max="12517" width="8.140625" style="16"/>
    <col min="12518" max="12519" width="1.5703125" style="16" customWidth="1"/>
    <col min="12520" max="12520" width="60.7109375" style="16" customWidth="1"/>
    <col min="12521" max="12521" width="8.28515625" style="16" customWidth="1"/>
    <col min="12522" max="12522" width="1.28515625" style="16" customWidth="1"/>
    <col min="12523" max="12523" width="14" style="16" customWidth="1"/>
    <col min="12524" max="12773" width="8.140625" style="16"/>
    <col min="12774" max="12775" width="1.5703125" style="16" customWidth="1"/>
    <col min="12776" max="12776" width="60.7109375" style="16" customWidth="1"/>
    <col min="12777" max="12777" width="8.28515625" style="16" customWidth="1"/>
    <col min="12778" max="12778" width="1.28515625" style="16" customWidth="1"/>
    <col min="12779" max="12779" width="14" style="16" customWidth="1"/>
    <col min="12780" max="13029" width="8.140625" style="16"/>
    <col min="13030" max="13031" width="1.5703125" style="16" customWidth="1"/>
    <col min="13032" max="13032" width="60.7109375" style="16" customWidth="1"/>
    <col min="13033" max="13033" width="8.28515625" style="16" customWidth="1"/>
    <col min="13034" max="13034" width="1.28515625" style="16" customWidth="1"/>
    <col min="13035" max="13035" width="14" style="16" customWidth="1"/>
    <col min="13036" max="13285" width="8.140625" style="16"/>
    <col min="13286" max="13287" width="1.5703125" style="16" customWidth="1"/>
    <col min="13288" max="13288" width="60.7109375" style="16" customWidth="1"/>
    <col min="13289" max="13289" width="8.28515625" style="16" customWidth="1"/>
    <col min="13290" max="13290" width="1.28515625" style="16" customWidth="1"/>
    <col min="13291" max="13291" width="14" style="16" customWidth="1"/>
    <col min="13292" max="13541" width="8.140625" style="16"/>
    <col min="13542" max="13543" width="1.5703125" style="16" customWidth="1"/>
    <col min="13544" max="13544" width="60.7109375" style="16" customWidth="1"/>
    <col min="13545" max="13545" width="8.28515625" style="16" customWidth="1"/>
    <col min="13546" max="13546" width="1.28515625" style="16" customWidth="1"/>
    <col min="13547" max="13547" width="14" style="16" customWidth="1"/>
    <col min="13548" max="13797" width="8.140625" style="16"/>
    <col min="13798" max="13799" width="1.5703125" style="16" customWidth="1"/>
    <col min="13800" max="13800" width="60.7109375" style="16" customWidth="1"/>
    <col min="13801" max="13801" width="8.28515625" style="16" customWidth="1"/>
    <col min="13802" max="13802" width="1.28515625" style="16" customWidth="1"/>
    <col min="13803" max="13803" width="14" style="16" customWidth="1"/>
    <col min="13804" max="14053" width="8.140625" style="16"/>
    <col min="14054" max="14055" width="1.5703125" style="16" customWidth="1"/>
    <col min="14056" max="14056" width="60.7109375" style="16" customWidth="1"/>
    <col min="14057" max="14057" width="8.28515625" style="16" customWidth="1"/>
    <col min="14058" max="14058" width="1.28515625" style="16" customWidth="1"/>
    <col min="14059" max="14059" width="14" style="16" customWidth="1"/>
    <col min="14060" max="14309" width="8.140625" style="16"/>
    <col min="14310" max="14311" width="1.5703125" style="16" customWidth="1"/>
    <col min="14312" max="14312" width="60.7109375" style="16" customWidth="1"/>
    <col min="14313" max="14313" width="8.28515625" style="16" customWidth="1"/>
    <col min="14314" max="14314" width="1.28515625" style="16" customWidth="1"/>
    <col min="14315" max="14315" width="14" style="16" customWidth="1"/>
    <col min="14316" max="14565" width="8.140625" style="16"/>
    <col min="14566" max="14567" width="1.5703125" style="16" customWidth="1"/>
    <col min="14568" max="14568" width="60.7109375" style="16" customWidth="1"/>
    <col min="14569" max="14569" width="8.28515625" style="16" customWidth="1"/>
    <col min="14570" max="14570" width="1.28515625" style="16" customWidth="1"/>
    <col min="14571" max="14571" width="14" style="16" customWidth="1"/>
    <col min="14572" max="14821" width="8.140625" style="16"/>
    <col min="14822" max="14823" width="1.5703125" style="16" customWidth="1"/>
    <col min="14824" max="14824" width="60.7109375" style="16" customWidth="1"/>
    <col min="14825" max="14825" width="8.28515625" style="16" customWidth="1"/>
    <col min="14826" max="14826" width="1.28515625" style="16" customWidth="1"/>
    <col min="14827" max="14827" width="14" style="16" customWidth="1"/>
    <col min="14828" max="15077" width="8.140625" style="16"/>
    <col min="15078" max="15079" width="1.5703125" style="16" customWidth="1"/>
    <col min="15080" max="15080" width="60.7109375" style="16" customWidth="1"/>
    <col min="15081" max="15081" width="8.28515625" style="16" customWidth="1"/>
    <col min="15082" max="15082" width="1.28515625" style="16" customWidth="1"/>
    <col min="15083" max="15083" width="14" style="16" customWidth="1"/>
    <col min="15084" max="15333" width="8.140625" style="16"/>
    <col min="15334" max="15335" width="1.5703125" style="16" customWidth="1"/>
    <col min="15336" max="15336" width="60.7109375" style="16" customWidth="1"/>
    <col min="15337" max="15337" width="8.28515625" style="16" customWidth="1"/>
    <col min="15338" max="15338" width="1.28515625" style="16" customWidth="1"/>
    <col min="15339" max="15339" width="14" style="16" customWidth="1"/>
    <col min="15340" max="15589" width="8.140625" style="16"/>
    <col min="15590" max="15591" width="1.5703125" style="16" customWidth="1"/>
    <col min="15592" max="15592" width="60.7109375" style="16" customWidth="1"/>
    <col min="15593" max="15593" width="8.28515625" style="16" customWidth="1"/>
    <col min="15594" max="15594" width="1.28515625" style="16" customWidth="1"/>
    <col min="15595" max="15595" width="14" style="16" customWidth="1"/>
    <col min="15596" max="15845" width="8.140625" style="16"/>
    <col min="15846" max="15847" width="1.5703125" style="16" customWidth="1"/>
    <col min="15848" max="15848" width="60.7109375" style="16" customWidth="1"/>
    <col min="15849" max="15849" width="8.28515625" style="16" customWidth="1"/>
    <col min="15850" max="15850" width="1.28515625" style="16" customWidth="1"/>
    <col min="15851" max="15851" width="14" style="16" customWidth="1"/>
    <col min="15852" max="16101" width="8.140625" style="16"/>
    <col min="16102" max="16103" width="1.5703125" style="16" customWidth="1"/>
    <col min="16104" max="16104" width="60.7109375" style="16" customWidth="1"/>
    <col min="16105" max="16105" width="8.28515625" style="16" customWidth="1"/>
    <col min="16106" max="16106" width="1.28515625" style="16" customWidth="1"/>
    <col min="16107" max="16107" width="14" style="16" customWidth="1"/>
    <col min="16108" max="16384" width="8.140625" style="16"/>
  </cols>
  <sheetData>
    <row r="1" spans="1:7" s="43" customFormat="1" ht="16.5" customHeight="1" x14ac:dyDescent="0.25">
      <c r="A1" s="48" t="str">
        <f>'EN6-8'!A1</f>
        <v>Pro Inside Public Company Limited</v>
      </c>
      <c r="C1" s="42"/>
      <c r="D1" s="42"/>
      <c r="E1" s="2"/>
      <c r="F1" s="25"/>
      <c r="G1" s="2"/>
    </row>
    <row r="2" spans="1:7" s="43" customFormat="1" ht="16.5" customHeight="1" x14ac:dyDescent="0.25">
      <c r="A2" s="17" t="s">
        <v>148</v>
      </c>
      <c r="B2" s="26"/>
      <c r="C2" s="42"/>
      <c r="D2" s="42"/>
      <c r="E2" s="2"/>
      <c r="F2" s="28"/>
      <c r="G2" s="2"/>
    </row>
    <row r="3" spans="1:7" s="43" customFormat="1" ht="16.5" customHeight="1" x14ac:dyDescent="0.25">
      <c r="A3" s="29" t="s">
        <v>76</v>
      </c>
      <c r="B3" s="30"/>
      <c r="C3" s="38"/>
      <c r="D3" s="38"/>
      <c r="E3" s="50"/>
      <c r="F3" s="32"/>
      <c r="G3" s="50"/>
    </row>
    <row r="5" spans="1:7" ht="16.5" customHeight="1" x14ac:dyDescent="0.25">
      <c r="E5" s="59"/>
      <c r="F5" s="57"/>
      <c r="G5" s="59"/>
    </row>
    <row r="6" spans="1:7" ht="16.5" customHeight="1" x14ac:dyDescent="0.25">
      <c r="E6" s="54" t="s">
        <v>3</v>
      </c>
      <c r="F6" s="55"/>
      <c r="G6" s="54" t="s">
        <v>4</v>
      </c>
    </row>
    <row r="7" spans="1:7" ht="16.5" customHeight="1" x14ac:dyDescent="0.25">
      <c r="C7" s="23" t="s">
        <v>5</v>
      </c>
      <c r="D7" s="15"/>
      <c r="E7" s="60" t="s">
        <v>6</v>
      </c>
      <c r="F7" s="61"/>
      <c r="G7" s="60" t="s">
        <v>6</v>
      </c>
    </row>
    <row r="8" spans="1:7" ht="16.5" customHeight="1" x14ac:dyDescent="0.25">
      <c r="C8" s="15"/>
      <c r="D8" s="15"/>
      <c r="E8" s="54"/>
      <c r="F8" s="61"/>
      <c r="G8" s="54"/>
    </row>
    <row r="9" spans="1:7" ht="16.5" customHeight="1" x14ac:dyDescent="0.25">
      <c r="A9" s="17" t="s">
        <v>149</v>
      </c>
      <c r="C9" s="15"/>
      <c r="D9" s="15"/>
      <c r="E9" s="54"/>
      <c r="F9" s="61"/>
      <c r="G9" s="54"/>
    </row>
    <row r="10" spans="1:7" ht="16.5" customHeight="1" x14ac:dyDescent="0.25">
      <c r="A10" s="16" t="s">
        <v>150</v>
      </c>
      <c r="B10" s="39"/>
      <c r="C10" s="40"/>
      <c r="D10" s="40"/>
      <c r="E10" s="59">
        <v>139923698</v>
      </c>
      <c r="F10" s="62"/>
      <c r="G10" s="59">
        <v>133716637</v>
      </c>
    </row>
    <row r="11" spans="1:7" ht="16.5" customHeight="1" x14ac:dyDescent="0.25">
      <c r="A11" s="106" t="s">
        <v>151</v>
      </c>
      <c r="B11" s="106"/>
      <c r="C11" s="40"/>
      <c r="D11" s="40"/>
      <c r="E11" s="59"/>
      <c r="F11" s="62"/>
      <c r="G11" s="59"/>
    </row>
    <row r="12" spans="1:7" ht="16.5" customHeight="1" x14ac:dyDescent="0.25">
      <c r="B12" s="16" t="s">
        <v>152</v>
      </c>
      <c r="C12" s="4" t="s">
        <v>153</v>
      </c>
      <c r="D12" s="40"/>
      <c r="E12" s="59">
        <v>60898444</v>
      </c>
      <c r="F12" s="62"/>
      <c r="G12" s="59">
        <v>36342750</v>
      </c>
    </row>
    <row r="13" spans="1:7" ht="16.5" customHeight="1" x14ac:dyDescent="0.25">
      <c r="B13" s="16" t="s">
        <v>154</v>
      </c>
      <c r="C13" s="40">
        <v>28</v>
      </c>
      <c r="D13" s="40"/>
      <c r="E13" s="59">
        <v>311890</v>
      </c>
      <c r="F13" s="62"/>
      <c r="G13" s="59">
        <v>175392</v>
      </c>
    </row>
    <row r="14" spans="1:7" ht="16.5" customHeight="1" x14ac:dyDescent="0.25">
      <c r="B14" s="16" t="s">
        <v>155</v>
      </c>
      <c r="C14" s="40">
        <v>26</v>
      </c>
      <c r="D14" s="40"/>
      <c r="E14" s="59">
        <v>12773456</v>
      </c>
      <c r="F14" s="62"/>
      <c r="G14" s="59">
        <v>8827192</v>
      </c>
    </row>
    <row r="15" spans="1:7" ht="16.5" customHeight="1" x14ac:dyDescent="0.25">
      <c r="B15" s="16" t="s">
        <v>156</v>
      </c>
      <c r="C15" s="40"/>
      <c r="D15" s="40"/>
      <c r="E15" s="59">
        <v>15827</v>
      </c>
      <c r="F15" s="62"/>
      <c r="G15" s="59">
        <v>8351</v>
      </c>
    </row>
    <row r="16" spans="1:7" ht="16.5" customHeight="1" x14ac:dyDescent="0.25">
      <c r="B16" s="16" t="s">
        <v>157</v>
      </c>
      <c r="C16" s="40"/>
      <c r="D16" s="40"/>
      <c r="E16" s="59">
        <v>116544</v>
      </c>
      <c r="F16" s="62"/>
      <c r="G16" s="59">
        <v>10</v>
      </c>
    </row>
    <row r="17" spans="1:7" ht="16.5" customHeight="1" x14ac:dyDescent="0.25">
      <c r="B17" s="83" t="s">
        <v>158</v>
      </c>
      <c r="C17" s="40">
        <v>24</v>
      </c>
      <c r="D17" s="40"/>
      <c r="E17" s="59">
        <v>5243252</v>
      </c>
      <c r="F17" s="62"/>
      <c r="G17" s="59">
        <v>3121245</v>
      </c>
    </row>
    <row r="18" spans="1:7" ht="16.5" customHeight="1" x14ac:dyDescent="0.25">
      <c r="B18" s="83" t="s">
        <v>159</v>
      </c>
      <c r="C18" s="40"/>
      <c r="D18" s="40"/>
      <c r="E18" s="59">
        <v>-4205097</v>
      </c>
      <c r="F18" s="62"/>
      <c r="G18" s="59">
        <v>-92531</v>
      </c>
    </row>
    <row r="19" spans="1:7" ht="16.5" customHeight="1" x14ac:dyDescent="0.25">
      <c r="B19" s="85" t="s">
        <v>160</v>
      </c>
      <c r="C19" s="40"/>
      <c r="D19" s="40"/>
      <c r="E19" s="59">
        <v>728430</v>
      </c>
      <c r="F19" s="62"/>
      <c r="G19" s="59">
        <v>0</v>
      </c>
    </row>
    <row r="20" spans="1:7" ht="16.5" customHeight="1" x14ac:dyDescent="0.25">
      <c r="B20" s="16" t="s">
        <v>161</v>
      </c>
      <c r="C20" s="40"/>
      <c r="D20" s="40"/>
      <c r="E20" s="59">
        <v>-1209839</v>
      </c>
      <c r="F20" s="62"/>
      <c r="G20" s="59">
        <v>-811483</v>
      </c>
    </row>
    <row r="21" spans="1:7" ht="16.5" customHeight="1" x14ac:dyDescent="0.25">
      <c r="B21" s="16" t="s">
        <v>94</v>
      </c>
      <c r="C21" s="40"/>
      <c r="D21" s="40"/>
      <c r="E21" s="59">
        <v>20379067</v>
      </c>
      <c r="F21" s="62"/>
      <c r="G21" s="59">
        <v>16051050</v>
      </c>
    </row>
    <row r="22" spans="1:7" ht="16.5" customHeight="1" x14ac:dyDescent="0.25">
      <c r="B22" s="16" t="s">
        <v>162</v>
      </c>
      <c r="C22" s="40"/>
      <c r="D22" s="40"/>
      <c r="E22" s="59">
        <v>1094844</v>
      </c>
      <c r="F22" s="62"/>
      <c r="G22" s="59">
        <v>453526</v>
      </c>
    </row>
    <row r="23" spans="1:7" ht="16.5" customHeight="1" x14ac:dyDescent="0.25">
      <c r="B23" s="16" t="s">
        <v>163</v>
      </c>
      <c r="C23" s="40">
        <v>13</v>
      </c>
      <c r="D23" s="40"/>
      <c r="E23" s="59">
        <v>-460647</v>
      </c>
      <c r="F23" s="62"/>
      <c r="G23" s="59">
        <v>552467</v>
      </c>
    </row>
    <row r="24" spans="1:7" ht="16.5" customHeight="1" x14ac:dyDescent="0.25">
      <c r="B24" s="16" t="s">
        <v>164</v>
      </c>
      <c r="C24" s="40"/>
      <c r="D24" s="40"/>
      <c r="E24" s="59">
        <v>0</v>
      </c>
      <c r="F24" s="62"/>
      <c r="G24" s="59">
        <v>494096</v>
      </c>
    </row>
    <row r="25" spans="1:7" ht="16.5" customHeight="1" x14ac:dyDescent="0.25">
      <c r="A25" s="106" t="s">
        <v>165</v>
      </c>
      <c r="B25" s="106"/>
      <c r="C25" s="40"/>
      <c r="D25" s="40"/>
      <c r="E25" s="59"/>
      <c r="F25" s="62"/>
      <c r="G25" s="59"/>
    </row>
    <row r="26" spans="1:7" ht="16.5" customHeight="1" x14ac:dyDescent="0.25">
      <c r="B26" s="41" t="s">
        <v>166</v>
      </c>
      <c r="C26" s="40"/>
      <c r="D26" s="40"/>
      <c r="E26" s="59">
        <v>146197782</v>
      </c>
      <c r="F26" s="62"/>
      <c r="G26" s="59">
        <v>34904770</v>
      </c>
    </row>
    <row r="27" spans="1:7" ht="16.5" customHeight="1" x14ac:dyDescent="0.25">
      <c r="B27" s="41" t="s">
        <v>167</v>
      </c>
      <c r="C27" s="40"/>
      <c r="D27" s="40"/>
      <c r="E27" s="59">
        <v>-389823059</v>
      </c>
      <c r="F27" s="62"/>
      <c r="G27" s="59">
        <v>-113898779</v>
      </c>
    </row>
    <row r="28" spans="1:7" ht="16.5" customHeight="1" x14ac:dyDescent="0.25">
      <c r="B28" s="86" t="s">
        <v>168</v>
      </c>
      <c r="C28" s="40"/>
      <c r="D28" s="40"/>
      <c r="E28" s="59">
        <v>-38829765</v>
      </c>
      <c r="F28" s="62"/>
      <c r="G28" s="59">
        <v>0</v>
      </c>
    </row>
    <row r="29" spans="1:7" ht="16.5" customHeight="1" x14ac:dyDescent="0.25">
      <c r="B29" s="41" t="s">
        <v>169</v>
      </c>
      <c r="C29" s="40"/>
      <c r="D29" s="40"/>
      <c r="E29" s="59">
        <v>-32529879</v>
      </c>
      <c r="F29" s="62"/>
      <c r="G29" s="59">
        <v>-29804805</v>
      </c>
    </row>
    <row r="30" spans="1:7" ht="16.5" customHeight="1" x14ac:dyDescent="0.25">
      <c r="B30" s="41" t="s">
        <v>170</v>
      </c>
      <c r="C30" s="40"/>
      <c r="D30" s="40"/>
      <c r="E30" s="59">
        <v>-230703305</v>
      </c>
      <c r="F30" s="62"/>
      <c r="G30" s="59">
        <v>-52648711</v>
      </c>
    </row>
    <row r="31" spans="1:7" ht="16.5" customHeight="1" x14ac:dyDescent="0.25">
      <c r="B31" s="41" t="s">
        <v>171</v>
      </c>
      <c r="C31" s="40"/>
      <c r="D31" s="40"/>
      <c r="E31" s="59">
        <v>-14926858</v>
      </c>
      <c r="F31" s="62"/>
      <c r="G31" s="59">
        <v>754088</v>
      </c>
    </row>
    <row r="32" spans="1:7" ht="16.5" customHeight="1" x14ac:dyDescent="0.25">
      <c r="B32" s="41" t="s">
        <v>172</v>
      </c>
      <c r="C32" s="40"/>
      <c r="D32" s="40"/>
      <c r="E32" s="59">
        <v>2549923</v>
      </c>
      <c r="F32" s="62"/>
      <c r="G32" s="59">
        <v>1870885</v>
      </c>
    </row>
    <row r="33" spans="1:7" ht="16.5" customHeight="1" x14ac:dyDescent="0.25">
      <c r="B33" s="41" t="s">
        <v>173</v>
      </c>
      <c r="C33" s="40"/>
      <c r="D33" s="40"/>
      <c r="E33" s="59">
        <v>418532212</v>
      </c>
      <c r="F33" s="62"/>
      <c r="G33" s="59">
        <v>95777060</v>
      </c>
    </row>
    <row r="34" spans="1:7" ht="16.5" customHeight="1" x14ac:dyDescent="0.25">
      <c r="B34" s="41" t="s">
        <v>174</v>
      </c>
      <c r="C34" s="40"/>
      <c r="D34" s="40"/>
      <c r="E34" s="59">
        <v>-38405185</v>
      </c>
      <c r="F34" s="62"/>
      <c r="G34" s="59">
        <v>69689678</v>
      </c>
    </row>
    <row r="35" spans="1:7" ht="16.5" customHeight="1" x14ac:dyDescent="0.25">
      <c r="B35" s="41" t="s">
        <v>175</v>
      </c>
      <c r="C35" s="40"/>
      <c r="D35" s="40"/>
      <c r="E35" s="59">
        <v>4721886</v>
      </c>
      <c r="F35" s="62"/>
      <c r="G35" s="59">
        <v>10155418</v>
      </c>
    </row>
    <row r="36" spans="1:7" ht="16.5" customHeight="1" x14ac:dyDescent="0.25">
      <c r="B36" s="41" t="s">
        <v>176</v>
      </c>
      <c r="C36" s="40"/>
      <c r="D36" s="40"/>
      <c r="E36" s="59">
        <v>0</v>
      </c>
      <c r="F36" s="62"/>
      <c r="G36" s="59">
        <v>-17875000</v>
      </c>
    </row>
    <row r="37" spans="1:7" ht="16.5" customHeight="1" x14ac:dyDescent="0.25">
      <c r="B37" s="86" t="s">
        <v>177</v>
      </c>
      <c r="C37" s="40"/>
      <c r="D37" s="40"/>
      <c r="E37" s="59">
        <v>-373542</v>
      </c>
      <c r="F37" s="62"/>
      <c r="G37" s="59">
        <v>0</v>
      </c>
    </row>
    <row r="38" spans="1:7" ht="16.5" customHeight="1" x14ac:dyDescent="0.25">
      <c r="B38" s="41" t="s">
        <v>178</v>
      </c>
      <c r="C38" s="40"/>
      <c r="D38" s="40"/>
      <c r="E38" s="59"/>
      <c r="F38" s="62"/>
      <c r="G38" s="59"/>
    </row>
    <row r="39" spans="1:7" ht="16.5" customHeight="1" x14ac:dyDescent="0.25">
      <c r="B39" s="41" t="s">
        <v>179</v>
      </c>
      <c r="C39" s="40"/>
      <c r="D39" s="40"/>
      <c r="E39" s="63">
        <v>1715114</v>
      </c>
      <c r="F39" s="62"/>
      <c r="G39" s="63">
        <v>640374</v>
      </c>
    </row>
    <row r="40" spans="1:7" ht="16.5" customHeight="1" x14ac:dyDescent="0.25">
      <c r="A40" s="83"/>
      <c r="B40" s="83"/>
      <c r="C40" s="40"/>
      <c r="D40" s="40"/>
      <c r="E40" s="59"/>
      <c r="F40" s="62"/>
      <c r="G40" s="59"/>
    </row>
    <row r="41" spans="1:7" ht="16.5" customHeight="1" x14ac:dyDescent="0.25">
      <c r="A41" s="106" t="s">
        <v>180</v>
      </c>
      <c r="B41" s="106"/>
      <c r="C41" s="40"/>
      <c r="D41" s="40"/>
      <c r="E41" s="59">
        <f>SUM(E10:E39)</f>
        <v>63735193</v>
      </c>
      <c r="F41" s="62"/>
      <c r="G41" s="59">
        <v>198403680</v>
      </c>
    </row>
    <row r="42" spans="1:7" ht="16.5" customHeight="1" x14ac:dyDescent="0.25">
      <c r="B42" s="16" t="s">
        <v>181</v>
      </c>
      <c r="C42" s="42"/>
      <c r="D42" s="42"/>
      <c r="E42" s="59">
        <v>-22064138</v>
      </c>
      <c r="F42" s="59"/>
      <c r="G42" s="59">
        <v>-21709492</v>
      </c>
    </row>
    <row r="43" spans="1:7" ht="16.5" customHeight="1" x14ac:dyDescent="0.25">
      <c r="B43" s="16" t="s">
        <v>182</v>
      </c>
      <c r="C43" s="42"/>
      <c r="D43" s="42"/>
      <c r="E43" s="59">
        <v>-33592948</v>
      </c>
      <c r="F43" s="59"/>
      <c r="G43" s="59">
        <v>-19403657</v>
      </c>
    </row>
    <row r="44" spans="1:7" ht="16.5" customHeight="1" x14ac:dyDescent="0.25">
      <c r="B44" s="16" t="s">
        <v>183</v>
      </c>
      <c r="C44" s="42"/>
      <c r="D44" s="42"/>
      <c r="E44" s="63">
        <v>0</v>
      </c>
      <c r="F44" s="59"/>
      <c r="G44" s="63">
        <v>8929267</v>
      </c>
    </row>
    <row r="45" spans="1:7" ht="16.5" customHeight="1" x14ac:dyDescent="0.25">
      <c r="A45" s="43"/>
      <c r="B45" s="43"/>
      <c r="C45" s="42"/>
      <c r="D45" s="42"/>
      <c r="E45" s="59"/>
      <c r="F45" s="59"/>
      <c r="G45" s="59"/>
    </row>
    <row r="46" spans="1:7" ht="16.5" customHeight="1" x14ac:dyDescent="0.25">
      <c r="A46" s="43" t="s">
        <v>184</v>
      </c>
      <c r="B46" s="43"/>
      <c r="C46" s="42"/>
      <c r="D46" s="42"/>
      <c r="E46" s="63">
        <f>SUM(E41:E44)</f>
        <v>8078107</v>
      </c>
      <c r="F46" s="59"/>
      <c r="G46" s="63">
        <v>166219798</v>
      </c>
    </row>
    <row r="47" spans="1:7" ht="11.25" customHeight="1" x14ac:dyDescent="0.25">
      <c r="A47" s="43"/>
      <c r="B47" s="43"/>
      <c r="C47" s="42"/>
      <c r="D47" s="42"/>
      <c r="E47" s="59"/>
      <c r="F47" s="59"/>
      <c r="G47" s="59"/>
    </row>
    <row r="48" spans="1:7" ht="21.95" customHeight="1" x14ac:dyDescent="0.25">
      <c r="A48" s="18" t="str">
        <f>'EN 11'!A46</f>
        <v>The accompanying notes on page 15 to 65 are an integral part of these financial statements.</v>
      </c>
      <c r="B48" s="19"/>
      <c r="C48" s="44"/>
      <c r="D48" s="44"/>
      <c r="E48" s="50"/>
      <c r="F48" s="19"/>
      <c r="G48" s="50"/>
    </row>
    <row r="49" spans="1:7" ht="16.5" customHeight="1" x14ac:dyDescent="0.25">
      <c r="A49" s="48" t="s">
        <v>0</v>
      </c>
      <c r="B49" s="43"/>
      <c r="C49" s="42"/>
      <c r="D49" s="42"/>
      <c r="F49" s="25"/>
    </row>
    <row r="50" spans="1:7" ht="16.5" customHeight="1" x14ac:dyDescent="0.25">
      <c r="A50" s="17" t="s">
        <v>148</v>
      </c>
      <c r="B50" s="26"/>
      <c r="C50" s="42"/>
      <c r="D50" s="42"/>
      <c r="F50" s="28"/>
    </row>
    <row r="51" spans="1:7" ht="16.5" customHeight="1" x14ac:dyDescent="0.25">
      <c r="A51" s="29" t="s">
        <v>76</v>
      </c>
      <c r="B51" s="30"/>
      <c r="C51" s="38"/>
      <c r="D51" s="38"/>
      <c r="E51" s="50"/>
      <c r="F51" s="32"/>
      <c r="G51" s="50"/>
    </row>
    <row r="53" spans="1:7" ht="16.5" customHeight="1" x14ac:dyDescent="0.25">
      <c r="E53" s="59"/>
      <c r="F53" s="57"/>
      <c r="G53" s="59"/>
    </row>
    <row r="54" spans="1:7" ht="16.5" customHeight="1" x14ac:dyDescent="0.25">
      <c r="E54" s="54" t="s">
        <v>3</v>
      </c>
      <c r="F54" s="55"/>
      <c r="G54" s="54" t="s">
        <v>4</v>
      </c>
    </row>
    <row r="55" spans="1:7" ht="16.5" customHeight="1" x14ac:dyDescent="0.25">
      <c r="C55" s="23" t="s">
        <v>5</v>
      </c>
      <c r="D55" s="15"/>
      <c r="E55" s="60" t="s">
        <v>6</v>
      </c>
      <c r="F55" s="61"/>
      <c r="G55" s="60" t="s">
        <v>6</v>
      </c>
    </row>
    <row r="56" spans="1:7" ht="16.5" customHeight="1" x14ac:dyDescent="0.25">
      <c r="E56" s="59"/>
      <c r="F56" s="57"/>
      <c r="G56" s="59"/>
    </row>
    <row r="57" spans="1:7" ht="16.5" customHeight="1" x14ac:dyDescent="0.25">
      <c r="A57" s="45" t="s">
        <v>185</v>
      </c>
      <c r="E57" s="59"/>
      <c r="F57" s="57"/>
      <c r="G57" s="59"/>
    </row>
    <row r="58" spans="1:7" ht="16.5" customHeight="1" x14ac:dyDescent="0.25">
      <c r="A58" s="43" t="s">
        <v>186</v>
      </c>
      <c r="E58" s="59">
        <v>-56502155</v>
      </c>
      <c r="F58" s="57"/>
      <c r="G58" s="59">
        <v>-17463905</v>
      </c>
    </row>
    <row r="59" spans="1:7" ht="16.5" customHeight="1" x14ac:dyDescent="0.25">
      <c r="A59" s="43" t="s">
        <v>187</v>
      </c>
      <c r="E59" s="59"/>
      <c r="F59" s="57"/>
      <c r="G59" s="59"/>
    </row>
    <row r="60" spans="1:7" ht="16.5" customHeight="1" x14ac:dyDescent="0.25">
      <c r="A60" s="43"/>
      <c r="B60" s="16" t="s">
        <v>188</v>
      </c>
      <c r="E60" s="59">
        <v>-291481</v>
      </c>
      <c r="F60" s="57"/>
      <c r="G60" s="59">
        <v>-170169</v>
      </c>
    </row>
    <row r="61" spans="1:7" ht="16.5" customHeight="1" x14ac:dyDescent="0.25">
      <c r="A61" s="43" t="s">
        <v>222</v>
      </c>
      <c r="E61" s="59"/>
      <c r="F61" s="57"/>
      <c r="G61" s="59"/>
    </row>
    <row r="62" spans="1:7" ht="16.5" customHeight="1" x14ac:dyDescent="0.25">
      <c r="A62" s="43"/>
      <c r="B62" s="16" t="s">
        <v>189</v>
      </c>
      <c r="E62" s="59">
        <v>0</v>
      </c>
      <c r="F62" s="57"/>
      <c r="G62" s="59">
        <v>-200000</v>
      </c>
    </row>
    <row r="63" spans="1:7" ht="16.5" customHeight="1" x14ac:dyDescent="0.25">
      <c r="A63" s="43" t="s">
        <v>223</v>
      </c>
      <c r="E63" s="59"/>
      <c r="F63" s="57"/>
      <c r="G63" s="59"/>
    </row>
    <row r="64" spans="1:7" ht="16.5" customHeight="1" x14ac:dyDescent="0.25">
      <c r="A64" s="43"/>
      <c r="B64" s="16" t="s">
        <v>189</v>
      </c>
      <c r="E64" s="59">
        <v>200000</v>
      </c>
      <c r="F64" s="57"/>
      <c r="G64" s="59">
        <v>0</v>
      </c>
    </row>
    <row r="65" spans="1:7" ht="16.5" customHeight="1" x14ac:dyDescent="0.25">
      <c r="A65" s="86" t="s">
        <v>190</v>
      </c>
      <c r="C65" s="4">
        <v>26</v>
      </c>
      <c r="E65" s="59">
        <v>-7209609</v>
      </c>
      <c r="F65" s="57"/>
      <c r="G65" s="59" t="s">
        <v>13</v>
      </c>
    </row>
    <row r="66" spans="1:7" ht="16.5" customHeight="1" x14ac:dyDescent="0.25">
      <c r="A66" s="86" t="s">
        <v>224</v>
      </c>
      <c r="E66" s="59">
        <v>241861</v>
      </c>
      <c r="F66" s="57"/>
      <c r="G66" s="59">
        <v>0</v>
      </c>
    </row>
    <row r="67" spans="1:7" ht="16.5" customHeight="1" x14ac:dyDescent="0.25">
      <c r="A67" s="43" t="s">
        <v>191</v>
      </c>
      <c r="E67" s="59"/>
      <c r="F67" s="57"/>
      <c r="G67" s="59"/>
    </row>
    <row r="68" spans="1:7" ht="16.5" customHeight="1" x14ac:dyDescent="0.25">
      <c r="A68" s="43"/>
      <c r="B68" s="16" t="s">
        <v>192</v>
      </c>
      <c r="E68" s="59">
        <v>-6422823</v>
      </c>
      <c r="F68" s="57"/>
      <c r="G68" s="59">
        <v>-201487963</v>
      </c>
    </row>
    <row r="69" spans="1:7" ht="16.5" customHeight="1" x14ac:dyDescent="0.25">
      <c r="A69" s="43" t="s">
        <v>193</v>
      </c>
      <c r="E69" s="59">
        <v>35000</v>
      </c>
      <c r="F69" s="57"/>
      <c r="G69" s="59">
        <v>2000</v>
      </c>
    </row>
    <row r="70" spans="1:7" ht="16.5" customHeight="1" x14ac:dyDescent="0.25">
      <c r="A70" s="43" t="s">
        <v>194</v>
      </c>
      <c r="E70" s="59">
        <v>-2460</v>
      </c>
      <c r="F70" s="57"/>
      <c r="G70" s="59">
        <v>-2539000</v>
      </c>
    </row>
    <row r="71" spans="1:7" ht="16.5" customHeight="1" x14ac:dyDescent="0.25">
      <c r="A71" s="43" t="s">
        <v>195</v>
      </c>
      <c r="E71" s="59">
        <v>975834</v>
      </c>
      <c r="F71" s="57"/>
      <c r="G71" s="59">
        <v>771213</v>
      </c>
    </row>
    <row r="72" spans="1:7" ht="16.5" customHeight="1" x14ac:dyDescent="0.25">
      <c r="A72" s="43" t="s">
        <v>196</v>
      </c>
      <c r="C72" s="4">
        <v>31</v>
      </c>
      <c r="E72" s="59">
        <v>0</v>
      </c>
      <c r="F72" s="57"/>
      <c r="G72" s="59">
        <v>-100000000</v>
      </c>
    </row>
    <row r="73" spans="1:7" ht="16.5" customHeight="1" x14ac:dyDescent="0.25">
      <c r="A73" s="43" t="s">
        <v>197</v>
      </c>
      <c r="C73" s="4">
        <v>31</v>
      </c>
      <c r="E73" s="63">
        <v>0</v>
      </c>
      <c r="F73" s="57"/>
      <c r="G73" s="63">
        <v>100000000</v>
      </c>
    </row>
    <row r="74" spans="1:7" ht="16.5" customHeight="1" x14ac:dyDescent="0.25">
      <c r="E74" s="59"/>
      <c r="F74" s="57"/>
      <c r="G74" s="59"/>
    </row>
    <row r="75" spans="1:7" ht="16.5" customHeight="1" x14ac:dyDescent="0.25">
      <c r="A75" s="43" t="s">
        <v>198</v>
      </c>
      <c r="E75" s="63">
        <f>SUM(E58:E73)</f>
        <v>-68975833</v>
      </c>
      <c r="F75" s="57"/>
      <c r="G75" s="63">
        <v>-221087824</v>
      </c>
    </row>
    <row r="76" spans="1:7" ht="16.5" customHeight="1" x14ac:dyDescent="0.25">
      <c r="E76" s="59"/>
      <c r="F76" s="57"/>
      <c r="G76" s="59"/>
    </row>
    <row r="77" spans="1:7" ht="16.5" customHeight="1" x14ac:dyDescent="0.25">
      <c r="A77" s="45" t="s">
        <v>199</v>
      </c>
      <c r="E77" s="59"/>
      <c r="F77" s="57"/>
      <c r="G77" s="59"/>
    </row>
    <row r="78" spans="1:7" ht="16.5" customHeight="1" x14ac:dyDescent="0.25">
      <c r="A78" s="43" t="s">
        <v>200</v>
      </c>
      <c r="E78" s="59"/>
      <c r="F78" s="57"/>
      <c r="G78" s="59"/>
    </row>
    <row r="79" spans="1:7" ht="16.5" customHeight="1" x14ac:dyDescent="0.25">
      <c r="A79" s="43"/>
      <c r="B79" s="16" t="s">
        <v>37</v>
      </c>
      <c r="E79" s="59">
        <v>757477348</v>
      </c>
      <c r="F79" s="57"/>
      <c r="G79" s="59">
        <v>841511870</v>
      </c>
    </row>
    <row r="80" spans="1:7" ht="16.5" customHeight="1" x14ac:dyDescent="0.25">
      <c r="A80" s="43" t="s">
        <v>201</v>
      </c>
      <c r="C80" s="4">
        <v>31</v>
      </c>
      <c r="E80" s="59">
        <v>0</v>
      </c>
      <c r="F80" s="57"/>
      <c r="G80" s="59">
        <v>80000000</v>
      </c>
    </row>
    <row r="81" spans="1:7" ht="16.5" customHeight="1" x14ac:dyDescent="0.25">
      <c r="A81" s="70" t="s">
        <v>202</v>
      </c>
      <c r="B81" s="70"/>
      <c r="E81" s="59"/>
      <c r="F81" s="57"/>
      <c r="G81" s="59"/>
    </row>
    <row r="82" spans="1:7" ht="16.5" customHeight="1" x14ac:dyDescent="0.25">
      <c r="A82" s="70"/>
      <c r="B82" s="70" t="s">
        <v>37</v>
      </c>
      <c r="C82" s="4">
        <v>23</v>
      </c>
      <c r="E82" s="59">
        <v>216930944</v>
      </c>
      <c r="F82" s="57"/>
      <c r="G82" s="59">
        <v>0</v>
      </c>
    </row>
    <row r="83" spans="1:7" ht="16.5" customHeight="1" x14ac:dyDescent="0.25">
      <c r="A83" s="43" t="s">
        <v>203</v>
      </c>
      <c r="C83" s="4">
        <v>25</v>
      </c>
      <c r="E83" s="59">
        <v>0</v>
      </c>
      <c r="F83" s="57"/>
      <c r="G83" s="59">
        <v>64625000</v>
      </c>
    </row>
    <row r="84" spans="1:7" ht="16.5" customHeight="1" x14ac:dyDescent="0.25">
      <c r="A84" s="70" t="s">
        <v>204</v>
      </c>
      <c r="E84" s="59"/>
      <c r="F84" s="57"/>
      <c r="G84" s="59"/>
    </row>
    <row r="85" spans="1:7" ht="16.5" customHeight="1" x14ac:dyDescent="0.25">
      <c r="A85" s="43"/>
      <c r="B85" s="16" t="s">
        <v>37</v>
      </c>
      <c r="E85" s="59">
        <v>-678219202</v>
      </c>
      <c r="F85" s="57"/>
      <c r="G85" s="59">
        <v>-761241418</v>
      </c>
    </row>
    <row r="86" spans="1:7" ht="16.5" customHeight="1" x14ac:dyDescent="0.25">
      <c r="A86" s="70" t="s">
        <v>205</v>
      </c>
      <c r="C86" s="4">
        <v>31</v>
      </c>
      <c r="E86" s="59">
        <v>0</v>
      </c>
      <c r="F86" s="57"/>
      <c r="G86" s="59">
        <v>-100250000</v>
      </c>
    </row>
    <row r="87" spans="1:7" ht="16.5" customHeight="1" x14ac:dyDescent="0.25">
      <c r="A87" s="70" t="s">
        <v>206</v>
      </c>
      <c r="B87" s="70"/>
      <c r="E87" s="59"/>
      <c r="F87" s="57"/>
      <c r="G87" s="59"/>
    </row>
    <row r="88" spans="1:7" ht="16.5" customHeight="1" x14ac:dyDescent="0.25">
      <c r="A88" s="70"/>
      <c r="B88" s="70" t="s">
        <v>37</v>
      </c>
      <c r="C88" s="4">
        <v>23</v>
      </c>
      <c r="E88" s="59">
        <v>-27106460</v>
      </c>
      <c r="F88" s="57"/>
      <c r="G88" s="59">
        <v>0</v>
      </c>
    </row>
    <row r="89" spans="1:7" ht="16.5" customHeight="1" x14ac:dyDescent="0.25">
      <c r="A89" s="70" t="s">
        <v>207</v>
      </c>
      <c r="B89" s="70"/>
      <c r="E89" s="59">
        <v>-450000</v>
      </c>
      <c r="F89" s="57"/>
      <c r="G89" s="59">
        <v>0</v>
      </c>
    </row>
    <row r="90" spans="1:7" ht="16.5" customHeight="1" x14ac:dyDescent="0.25">
      <c r="A90" s="16" t="s">
        <v>208</v>
      </c>
      <c r="B90" s="43"/>
      <c r="C90" s="4">
        <v>34</v>
      </c>
      <c r="E90" s="59">
        <v>-144000000</v>
      </c>
      <c r="F90" s="57"/>
      <c r="G90" s="59">
        <v>0</v>
      </c>
    </row>
    <row r="91" spans="1:7" ht="16.5" customHeight="1" x14ac:dyDescent="0.25">
      <c r="A91" s="16" t="s">
        <v>209</v>
      </c>
      <c r="B91" s="43"/>
      <c r="C91" s="4">
        <v>23</v>
      </c>
      <c r="E91" s="63">
        <v>-3921764</v>
      </c>
      <c r="F91" s="57"/>
      <c r="G91" s="63">
        <v>-1780036</v>
      </c>
    </row>
    <row r="92" spans="1:7" ht="16.5" customHeight="1" x14ac:dyDescent="0.25">
      <c r="E92" s="59"/>
      <c r="F92" s="57"/>
      <c r="G92" s="59"/>
    </row>
    <row r="93" spans="1:7" ht="16.5" customHeight="1" x14ac:dyDescent="0.25">
      <c r="A93" s="43" t="s">
        <v>210</v>
      </c>
      <c r="E93" s="63">
        <f>SUM(E79:E91)</f>
        <v>120710866</v>
      </c>
      <c r="F93" s="57"/>
      <c r="G93" s="63">
        <v>122865416</v>
      </c>
    </row>
    <row r="94" spans="1:7" ht="16.5" customHeight="1" x14ac:dyDescent="0.25">
      <c r="A94" s="47"/>
      <c r="E94" s="59"/>
      <c r="F94" s="57"/>
      <c r="G94" s="59"/>
    </row>
    <row r="95" spans="1:7" ht="11.25" customHeight="1" x14ac:dyDescent="0.25">
      <c r="A95" s="47"/>
      <c r="E95" s="59"/>
      <c r="F95" s="57"/>
      <c r="G95" s="59"/>
    </row>
    <row r="96" spans="1:7" ht="21.95" customHeight="1" x14ac:dyDescent="0.25">
      <c r="A96" s="19" t="str">
        <f>'EN6-8'!A143</f>
        <v>The accompanying notes on page 15 to 65 are an integral part of these financial statements.</v>
      </c>
      <c r="B96" s="19"/>
      <c r="C96" s="44"/>
      <c r="D96" s="44"/>
      <c r="E96" s="50"/>
      <c r="F96" s="19"/>
      <c r="G96" s="50"/>
    </row>
    <row r="97" spans="1:7" ht="16.5" customHeight="1" x14ac:dyDescent="0.25">
      <c r="A97" s="48" t="s">
        <v>214</v>
      </c>
      <c r="B97" s="43"/>
      <c r="C97" s="42"/>
      <c r="D97" s="42"/>
      <c r="F97" s="25"/>
    </row>
    <row r="98" spans="1:7" ht="16.5" customHeight="1" x14ac:dyDescent="0.25">
      <c r="A98" s="17" t="s">
        <v>148</v>
      </c>
      <c r="B98" s="26"/>
      <c r="C98" s="42"/>
      <c r="D98" s="42"/>
      <c r="F98" s="28"/>
    </row>
    <row r="99" spans="1:7" ht="16.5" customHeight="1" x14ac:dyDescent="0.25">
      <c r="A99" s="29" t="s">
        <v>76</v>
      </c>
      <c r="B99" s="30"/>
      <c r="C99" s="38"/>
      <c r="D99" s="38"/>
      <c r="E99" s="50"/>
      <c r="F99" s="32"/>
      <c r="G99" s="50"/>
    </row>
    <row r="101" spans="1:7" ht="16.5" customHeight="1" x14ac:dyDescent="0.25">
      <c r="E101" s="59"/>
      <c r="F101" s="57"/>
      <c r="G101" s="59"/>
    </row>
    <row r="102" spans="1:7" ht="16.5" customHeight="1" x14ac:dyDescent="0.25">
      <c r="E102" s="54" t="s">
        <v>3</v>
      </c>
      <c r="F102" s="55"/>
      <c r="G102" s="54" t="s">
        <v>4</v>
      </c>
    </row>
    <row r="103" spans="1:7" ht="16.5" customHeight="1" x14ac:dyDescent="0.25">
      <c r="C103" s="23" t="s">
        <v>5</v>
      </c>
      <c r="D103" s="15"/>
      <c r="E103" s="60" t="s">
        <v>6</v>
      </c>
      <c r="F103" s="61"/>
      <c r="G103" s="60" t="s">
        <v>6</v>
      </c>
    </row>
    <row r="104" spans="1:7" ht="16.5" customHeight="1" x14ac:dyDescent="0.25">
      <c r="E104" s="59"/>
      <c r="F104" s="57"/>
      <c r="G104" s="59"/>
    </row>
    <row r="105" spans="1:7" ht="16.5" customHeight="1" x14ac:dyDescent="0.25">
      <c r="A105" s="45" t="s">
        <v>211</v>
      </c>
      <c r="E105" s="59">
        <f>SUM(E46,E75,E93)</f>
        <v>59813140</v>
      </c>
      <c r="F105" s="57"/>
      <c r="G105" s="59">
        <v>67997390</v>
      </c>
    </row>
    <row r="106" spans="1:7" ht="16.5" customHeight="1" x14ac:dyDescent="0.25">
      <c r="A106" s="46" t="s">
        <v>212</v>
      </c>
      <c r="E106" s="63">
        <v>78450711</v>
      </c>
      <c r="F106" s="57"/>
      <c r="G106" s="63">
        <v>10453321</v>
      </c>
    </row>
    <row r="107" spans="1:7" ht="16.5" customHeight="1" x14ac:dyDescent="0.25">
      <c r="E107" s="59"/>
      <c r="F107" s="57"/>
      <c r="G107" s="59"/>
    </row>
    <row r="108" spans="1:7" ht="16.5" customHeight="1" thickBot="1" x14ac:dyDescent="0.3">
      <c r="A108" s="47" t="s">
        <v>213</v>
      </c>
      <c r="E108" s="64">
        <f>SUM(E105:E106)</f>
        <v>138263851</v>
      </c>
      <c r="F108" s="57"/>
      <c r="G108" s="64">
        <v>78450711</v>
      </c>
    </row>
    <row r="109" spans="1:7" ht="16.5" customHeight="1" thickTop="1" x14ac:dyDescent="0.25">
      <c r="A109" s="47"/>
      <c r="E109" s="59"/>
      <c r="F109" s="57"/>
      <c r="G109" s="59"/>
    </row>
    <row r="110" spans="1:7" ht="16.5" customHeight="1" x14ac:dyDescent="0.25">
      <c r="A110" s="47"/>
      <c r="E110" s="59"/>
      <c r="F110" s="57"/>
      <c r="G110" s="59"/>
    </row>
    <row r="111" spans="1:7" ht="16.5" customHeight="1" x14ac:dyDescent="0.25">
      <c r="A111" s="69" t="s">
        <v>215</v>
      </c>
      <c r="B111" s="70"/>
      <c r="C111" s="71"/>
      <c r="D111" s="71"/>
      <c r="E111" s="79"/>
      <c r="F111" s="72"/>
      <c r="G111" s="79"/>
    </row>
    <row r="112" spans="1:7" ht="16.5" customHeight="1" x14ac:dyDescent="0.25">
      <c r="A112" s="73"/>
      <c r="B112" s="70"/>
      <c r="C112" s="71"/>
      <c r="D112" s="71"/>
      <c r="E112" s="79"/>
      <c r="F112" s="72"/>
      <c r="G112" s="79"/>
    </row>
    <row r="113" spans="1:7" ht="16.5" customHeight="1" x14ac:dyDescent="0.25">
      <c r="A113" s="74" t="s">
        <v>216</v>
      </c>
      <c r="B113" s="75"/>
      <c r="C113" s="75"/>
      <c r="D113" s="74"/>
      <c r="E113" s="80"/>
      <c r="F113" s="72"/>
      <c r="G113" s="80"/>
    </row>
    <row r="114" spans="1:7" ht="16.5" customHeight="1" x14ac:dyDescent="0.25">
      <c r="A114" s="74"/>
      <c r="B114" s="75" t="s">
        <v>217</v>
      </c>
      <c r="C114" s="77">
        <v>20</v>
      </c>
      <c r="D114" s="74"/>
      <c r="E114" s="80">
        <v>2438345</v>
      </c>
      <c r="F114" s="72"/>
      <c r="G114" s="80">
        <v>10407599</v>
      </c>
    </row>
    <row r="115" spans="1:7" ht="16.5" customHeight="1" x14ac:dyDescent="0.25">
      <c r="A115" s="74"/>
      <c r="B115" s="76" t="s">
        <v>218</v>
      </c>
      <c r="C115" s="77">
        <v>24</v>
      </c>
      <c r="D115" s="74"/>
      <c r="E115" s="80">
        <v>63515</v>
      </c>
      <c r="F115" s="72"/>
      <c r="G115" s="80">
        <v>1715114</v>
      </c>
    </row>
    <row r="116" spans="1:7" ht="16.5" customHeight="1" x14ac:dyDescent="0.25">
      <c r="A116" s="74"/>
      <c r="B116" s="76" t="s">
        <v>219</v>
      </c>
      <c r="C116" s="77"/>
      <c r="D116" s="74"/>
      <c r="E116" s="80"/>
      <c r="F116" s="78"/>
      <c r="G116" s="59"/>
    </row>
    <row r="117" spans="1:7" ht="16.5" customHeight="1" x14ac:dyDescent="0.25">
      <c r="A117" s="74"/>
      <c r="B117" s="76" t="s">
        <v>220</v>
      </c>
      <c r="C117" s="77"/>
      <c r="D117" s="74"/>
      <c r="E117" s="80">
        <v>59194260</v>
      </c>
      <c r="F117" s="78"/>
      <c r="G117" s="59">
        <v>60990111</v>
      </c>
    </row>
    <row r="118" spans="1:7" ht="16.5" customHeight="1" x14ac:dyDescent="0.25">
      <c r="A118" s="74"/>
      <c r="B118" s="76" t="s">
        <v>221</v>
      </c>
      <c r="C118" s="77"/>
      <c r="D118" s="74"/>
      <c r="E118" s="80">
        <v>0</v>
      </c>
      <c r="F118" s="78"/>
      <c r="G118" s="59">
        <v>2460</v>
      </c>
    </row>
    <row r="119" spans="1:7" ht="16.5" customHeight="1" x14ac:dyDescent="0.25">
      <c r="A119" s="43"/>
      <c r="B119" s="16" t="s">
        <v>49</v>
      </c>
      <c r="E119" s="80">
        <v>0</v>
      </c>
      <c r="F119" s="57"/>
      <c r="G119" s="59">
        <v>201880</v>
      </c>
    </row>
    <row r="120" spans="1:7" ht="16.5" customHeight="1" x14ac:dyDescent="0.25">
      <c r="A120" s="43"/>
      <c r="E120" s="59"/>
      <c r="F120" s="57"/>
      <c r="G120" s="59"/>
    </row>
    <row r="121" spans="1:7" ht="16.5" customHeight="1" x14ac:dyDescent="0.25">
      <c r="A121" s="43"/>
      <c r="E121" s="59"/>
      <c r="F121" s="57"/>
      <c r="G121" s="59"/>
    </row>
    <row r="122" spans="1:7" ht="16.5" customHeight="1" x14ac:dyDescent="0.25">
      <c r="A122" s="43"/>
      <c r="E122" s="59"/>
      <c r="F122" s="57"/>
      <c r="G122" s="59"/>
    </row>
    <row r="123" spans="1:7" ht="16.5" customHeight="1" x14ac:dyDescent="0.25">
      <c r="A123" s="43"/>
      <c r="E123" s="59"/>
      <c r="F123" s="57"/>
      <c r="G123" s="59"/>
    </row>
    <row r="124" spans="1:7" ht="16.5" customHeight="1" x14ac:dyDescent="0.25">
      <c r="A124" s="43"/>
      <c r="E124" s="59"/>
      <c r="F124" s="57"/>
      <c r="G124" s="59"/>
    </row>
    <row r="125" spans="1:7" ht="16.5" customHeight="1" x14ac:dyDescent="0.25">
      <c r="A125" s="43"/>
      <c r="E125" s="59"/>
      <c r="F125" s="57"/>
      <c r="G125" s="59"/>
    </row>
    <row r="126" spans="1:7" ht="16.5" customHeight="1" x14ac:dyDescent="0.25">
      <c r="A126" s="43"/>
      <c r="E126" s="59"/>
      <c r="F126" s="57"/>
      <c r="G126" s="59"/>
    </row>
    <row r="127" spans="1:7" ht="16.5" customHeight="1" x14ac:dyDescent="0.25">
      <c r="A127" s="43"/>
      <c r="E127" s="59"/>
      <c r="F127" s="57"/>
      <c r="G127" s="59"/>
    </row>
    <row r="128" spans="1:7" ht="16.5" customHeight="1" x14ac:dyDescent="0.25">
      <c r="A128" s="43"/>
      <c r="E128" s="59"/>
      <c r="F128" s="57"/>
      <c r="G128" s="59"/>
    </row>
    <row r="129" spans="1:7" ht="16.5" customHeight="1" x14ac:dyDescent="0.25">
      <c r="A129" s="43"/>
      <c r="E129" s="59"/>
      <c r="F129" s="57"/>
      <c r="G129" s="59"/>
    </row>
    <row r="130" spans="1:7" ht="16.5" customHeight="1" x14ac:dyDescent="0.25">
      <c r="A130" s="43"/>
      <c r="E130" s="59"/>
      <c r="F130" s="57"/>
      <c r="G130" s="59"/>
    </row>
    <row r="131" spans="1:7" ht="16.5" customHeight="1" x14ac:dyDescent="0.25">
      <c r="E131" s="59"/>
      <c r="F131" s="57"/>
      <c r="G131" s="59"/>
    </row>
    <row r="132" spans="1:7" ht="16.5" customHeight="1" x14ac:dyDescent="0.25">
      <c r="A132" s="43"/>
      <c r="E132" s="59"/>
      <c r="F132" s="57"/>
      <c r="G132" s="59"/>
    </row>
    <row r="133" spans="1:7" ht="16.5" customHeight="1" x14ac:dyDescent="0.25">
      <c r="E133" s="59"/>
      <c r="F133" s="57"/>
      <c r="G133" s="59"/>
    </row>
    <row r="134" spans="1:7" ht="16.5" customHeight="1" x14ac:dyDescent="0.25">
      <c r="A134" s="45"/>
      <c r="E134" s="59"/>
      <c r="F134" s="57"/>
      <c r="G134" s="59"/>
    </row>
    <row r="135" spans="1:7" ht="16.5" customHeight="1" x14ac:dyDescent="0.25">
      <c r="A135" s="43"/>
      <c r="E135" s="59"/>
      <c r="F135" s="57"/>
      <c r="G135" s="59"/>
    </row>
    <row r="136" spans="1:7" ht="16.5" customHeight="1" x14ac:dyDescent="0.25">
      <c r="A136" s="43"/>
      <c r="E136" s="59"/>
      <c r="F136" s="57"/>
      <c r="G136" s="59"/>
    </row>
    <row r="137" spans="1:7" ht="16.5" customHeight="1" x14ac:dyDescent="0.25">
      <c r="A137" s="43"/>
      <c r="E137" s="59"/>
      <c r="F137" s="57"/>
      <c r="G137" s="59"/>
    </row>
    <row r="138" spans="1:7" ht="16.5" customHeight="1" x14ac:dyDescent="0.25">
      <c r="A138" s="43"/>
      <c r="E138" s="59"/>
      <c r="F138" s="57"/>
      <c r="G138" s="59"/>
    </row>
    <row r="139" spans="1:7" ht="16.5" customHeight="1" x14ac:dyDescent="0.25">
      <c r="A139" s="43"/>
      <c r="E139" s="59"/>
      <c r="F139" s="57"/>
      <c r="G139" s="59"/>
    </row>
    <row r="140" spans="1:7" ht="16.5" customHeight="1" x14ac:dyDescent="0.25">
      <c r="A140" s="43"/>
      <c r="E140" s="59"/>
      <c r="F140" s="57"/>
      <c r="G140" s="59"/>
    </row>
    <row r="141" spans="1:7" ht="16.5" customHeight="1" x14ac:dyDescent="0.25">
      <c r="A141" s="43"/>
      <c r="E141" s="59"/>
      <c r="F141" s="57"/>
      <c r="G141" s="59"/>
    </row>
    <row r="142" spans="1:7" ht="16.5" customHeight="1" x14ac:dyDescent="0.25">
      <c r="B142" s="43"/>
      <c r="E142" s="59"/>
      <c r="F142" s="57"/>
      <c r="G142" s="59"/>
    </row>
    <row r="143" spans="1:7" ht="11.25" customHeight="1" x14ac:dyDescent="0.25">
      <c r="B143" s="43"/>
      <c r="E143" s="59"/>
      <c r="F143" s="57"/>
      <c r="G143" s="59"/>
    </row>
    <row r="144" spans="1:7" ht="21.95" customHeight="1" x14ac:dyDescent="0.25">
      <c r="A144" s="19" t="str">
        <f>'EN6-8'!A143</f>
        <v>The accompanying notes on page 15 to 65 are an integral part of these financial statements.</v>
      </c>
      <c r="B144" s="19"/>
      <c r="C144" s="44"/>
      <c r="D144" s="44"/>
      <c r="E144" s="50"/>
      <c r="F144" s="19"/>
      <c r="G144" s="50"/>
    </row>
  </sheetData>
  <mergeCells count="3">
    <mergeCell ref="A11:B11"/>
    <mergeCell ref="A25:B25"/>
    <mergeCell ref="A41:B41"/>
  </mergeCells>
  <pageMargins left="0.8" right="0.75" top="0.5" bottom="0.6" header="0.49" footer="0.4"/>
  <pageSetup paperSize="9" firstPageNumber="12" orientation="portrait" useFirstPageNumber="1" horizontalDpi="1200" verticalDpi="1200" r:id="rId1"/>
  <headerFooter>
    <oddFooter>&amp;R&amp;"Arial,Regular"&amp;10&amp;P</oddFooter>
  </headerFooter>
  <rowBreaks count="2" manualBreakCount="2">
    <brk id="48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EN6-8</vt:lpstr>
      <vt:lpstr>EN 9-10</vt:lpstr>
      <vt:lpstr>EN 11</vt:lpstr>
      <vt:lpstr>EN 12-14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Nonthavee Bualoy</dc:creator>
  <cp:keywords/>
  <dc:description/>
  <cp:lastModifiedBy>Duangporn Pongvitayakorn (TH)</cp:lastModifiedBy>
  <cp:revision/>
  <cp:lastPrinted>2025-02-26T08:30:26Z</cp:lastPrinted>
  <dcterms:created xsi:type="dcterms:W3CDTF">2022-03-27T03:41:22Z</dcterms:created>
  <dcterms:modified xsi:type="dcterms:W3CDTF">2025-02-26T08:30:33Z</dcterms:modified>
  <cp:category/>
  <cp:contentStatus/>
</cp:coreProperties>
</file>