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Non-Listed\- Non Listed Client Folder\Pro Inside Co., Ltd (Ray Tel Co., Ltd)\Pro Inside Co., Ltd Dec24 (UPH-14)\"/>
    </mc:Choice>
  </mc:AlternateContent>
  <xr:revisionPtr revIDLastSave="0" documentId="13_ncr:1_{FD3CD6EE-ECD9-42E5-81FA-6A45ED84387C}" xr6:coauthVersionLast="47" xr6:coauthVersionMax="47" xr10:uidLastSave="{00000000-0000-0000-0000-000000000000}"/>
  <bookViews>
    <workbookView xWindow="-120" yWindow="-120" windowWidth="21840" windowHeight="13020" activeTab="3" xr2:uid="{4C8DF159-2C8B-4DCE-B412-D89F107AEFF4}"/>
  </bookViews>
  <sheets>
    <sheet name="TH 6-8" sheetId="1" r:id="rId1"/>
    <sheet name="TH 9-10" sheetId="2" r:id="rId2"/>
    <sheet name="11" sheetId="5" r:id="rId3"/>
    <sheet name="TH 12-14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hidden="1">{#N/A,#N/A,FALSE,"BUDGET"}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hidden="1">{#N/A,#N/A,FALSE,"BUDGET"}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hidden="1">{#N/A,#N/A,FALSE,"BUDGET"}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hidden="1">{#N/A,#N/A,FALSE,"BUDGET"}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hidden="1">{#N/A,#N/A,FALSE,"BUDGET"}</definedName>
    <definedName name="____I8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hidden="1">{#N/A,#N/A,FALSE,"BUDGET"}</definedName>
    <definedName name="___I8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123Graph_A" hidden="1">#N/A</definedName>
    <definedName name="__123Graph_A\B118" hidden="1">#N/A</definedName>
    <definedName name="__123Graph_AGRAPH1" hidden="1">#N/A</definedName>
    <definedName name="__123Graph_AROI" hidden="1">#N/A</definedName>
    <definedName name="__123Graph_B" hidden="1">#N/A</definedName>
    <definedName name="__123Graph_B\B11" hidden="1">#N/A</definedName>
    <definedName name="__123Graph_B\B118" hidden="1">#N/A</definedName>
    <definedName name="__123Graph_C" hidden="1">#N/A</definedName>
    <definedName name="__123Graph_C\B118" hidden="1">#N/A</definedName>
    <definedName name="__123Graph_D" hidden="1">[1]FR!#REF!</definedName>
    <definedName name="__123Graph_LBL_AGRAPH1" hidden="1">#N/A</definedName>
    <definedName name="__123Graph_X" hidden="1">#N/A</definedName>
    <definedName name="__123Graph_X\B11" hidden="1">#N/A</definedName>
    <definedName name="__123Graph_XGRAPH1" hidden="1">#N/A</definedName>
    <definedName name="__123Graph_XROI" hidden="1">#N/A</definedName>
    <definedName name="__8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hidden="1">{#N/A,#N/A,FALSE,"BUDGET"}</definedName>
    <definedName name="__I8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IntlFixupTable" hidden="1">#N/A</definedName>
    <definedName name="__Key1" hidden="1">#N/A</definedName>
    <definedName name="__VE1" hidden="1">{#N/A,#N/A,TRUE,"SUM";#N/A,#N/A,TRUE,"EE";#N/A,#N/A,TRUE,"AC";#N/A,#N/A,TRUE,"SN"}</definedName>
    <definedName name="__VE32" hidden="1">{#N/A,#N/A,TRUE,"Str.";#N/A,#N/A,TRUE,"Steel &amp; Roof";#N/A,#N/A,TRUE,"Arc.";#N/A,#N/A,TRUE,"Preliminary";#N/A,#N/A,TRUE,"Sum_Prelim"}</definedName>
    <definedName name="_10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00__123Graph_XC04C_ALL_T2" hidden="1">#N/A</definedName>
    <definedName name="_101__123Graph_XC04C_FF_L" hidden="1">#N/A</definedName>
    <definedName name="_101__123Graph_XC04C_FF_T" hidden="1">#N/A</definedName>
    <definedName name="_102__123Graph_XC04C_FF_T" hidden="1">#N/A</definedName>
    <definedName name="_103__123Graph_XC04C_FR_L1" hidden="1">#N/A</definedName>
    <definedName name="_104__123Graph_XC04C_FR_L2" hidden="1">#N/A</definedName>
    <definedName name="_105__123Graph_XC04C_FR_L2" hidden="1">#N/A</definedName>
    <definedName name="_105__123Graph_XC04C_FR_T1" hidden="1">#N/A</definedName>
    <definedName name="_106__123Graph_XC04C_FR_T2" hidden="1">#N/A</definedName>
    <definedName name="_107__123Graph_XC04C_FR_T1" hidden="1">#N/A</definedName>
    <definedName name="_107__123Graph_XF_S" hidden="1">#N/A</definedName>
    <definedName name="_109__123Graph_XC04C_FR_T2" hidden="1">#N/A</definedName>
    <definedName name="_11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1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11__123Graph_XF_S" hidden="1">#N/A</definedName>
    <definedName name="_12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4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4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6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7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8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20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4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5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52___123Graph_AC04C_ALL_L1" hidden="1">#N/A</definedName>
    <definedName name="_53___123Graph_AC04C_ALL_L2" hidden="1">#N/A</definedName>
    <definedName name="_54___123Graph_AC04C_ALL_T1" hidden="1">#N/A</definedName>
    <definedName name="_55___123Graph_AC04C_ALL_T2" hidden="1">#N/A</definedName>
    <definedName name="_56___123Graph_AC04C_FF_L" hidden="1">#N/A</definedName>
    <definedName name="_57___123Graph_AC04C_FF_T" hidden="1">#N/A</definedName>
    <definedName name="_58___123Graph_AC04C_FR_L1" hidden="1">#N/A</definedName>
    <definedName name="_59___123Graph_AC04C_FR_L2" hidden="1">#N/A</definedName>
    <definedName name="_59__123Graph_AC04C_ALL_L1" hidden="1">#N/A</definedName>
    <definedName name="_6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60___123Graph_AC04C_FR_T1" hidden="1">#N/A</definedName>
    <definedName name="_61___123Graph_AC04C_FR_T2" hidden="1">#N/A</definedName>
    <definedName name="_61__123Graph_AC04C_ALL_L2" hidden="1">#N/A</definedName>
    <definedName name="_62___123Graph_AF_S" hidden="1">#N/A</definedName>
    <definedName name="_63___123Graph_BF_S" hidden="1">#N/A</definedName>
    <definedName name="_63__123Graph_AC04C_ALL_T1" hidden="1">#N/A</definedName>
    <definedName name="_64___123Graph_LBL_AC04C_FF_L" hidden="1">#N/A</definedName>
    <definedName name="_65___123Graph_LBL_AC04C_FF_T" hidden="1">#N/A</definedName>
    <definedName name="_65__123Graph_AC04C_ALL_T2" hidden="1">#N/A</definedName>
    <definedName name="_66___123Graph_LBL_AC04C_FR_L1" hidden="1">#N/A</definedName>
    <definedName name="_67___123Graph_LBL_AC04C_FR_L2" hidden="1">#N/A</definedName>
    <definedName name="_67__123Graph_AC04C_FF_L" hidden="1">#N/A</definedName>
    <definedName name="_68___123Graph_LBL_AC04C_FR_T1" hidden="1">#N/A</definedName>
    <definedName name="_69___123Graph_LBL_AC04C_FR_T2" hidden="1">#N/A</definedName>
    <definedName name="_69__123Graph_AC04C_FF_T" hidden="1">#N/A</definedName>
    <definedName name="_70___123Graph_XC04C_ALL_T1" hidden="1">#N/A</definedName>
    <definedName name="_71___123Graph_XC04C_ALL_T2" hidden="1">#N/A</definedName>
    <definedName name="_71__123Graph_AC04C_FR_L1" hidden="1">#N/A</definedName>
    <definedName name="_72___123Graph_XC04C_FF_L" hidden="1">#N/A</definedName>
    <definedName name="_73___123Graph_XC04C_FF_T" hidden="1">#N/A</definedName>
    <definedName name="_73__123Graph_AC04C_FR_L2" hidden="1">#N/A</definedName>
    <definedName name="_74___123Graph_XC04C_FR_L1" hidden="1">#N/A</definedName>
    <definedName name="_75___123Graph_XC04C_FR_L2" hidden="1">#N/A</definedName>
    <definedName name="_75__123Graph_AC04C_FR_T1" hidden="1">#N/A</definedName>
    <definedName name="_76___123Graph_XC04C_FR_T1" hidden="1">#N/A</definedName>
    <definedName name="_77___123Graph_XC04C_FR_T2" hidden="1">#N/A</definedName>
    <definedName name="_77__123Graph_AC04C_FR_T2" hidden="1">#N/A</definedName>
    <definedName name="_78___123Graph_XF_S" hidden="1">#N/A</definedName>
    <definedName name="_79__123Graph_AF_S" hidden="1">#N/A</definedName>
    <definedName name="_8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8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8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81__123Graph_AC04C_ALL_L1" hidden="1">#N/A</definedName>
    <definedName name="_81__123Graph_BF_S" hidden="1">#N/A</definedName>
    <definedName name="_82__123Graph_AC04C_ALL_L2" hidden="1">#N/A</definedName>
    <definedName name="_83__123Graph_AC04C_ALL_T1" hidden="1">#N/A</definedName>
    <definedName name="_83__123Graph_LBL_AC04C_FF_L" hidden="1">#N/A</definedName>
    <definedName name="_84__123Graph_AC04C_ALL_T2" hidden="1">#N/A</definedName>
    <definedName name="_85__123Graph_AC04C_FF_L" hidden="1">#N/A</definedName>
    <definedName name="_85__123Graph_LBL_AC04C_FF_T" hidden="1">#N/A</definedName>
    <definedName name="_86__123Graph_AC04C_FF_T" hidden="1">#N/A</definedName>
    <definedName name="_87__123Graph_AC04C_FR_L1" hidden="1">#N/A</definedName>
    <definedName name="_87__123Graph_LBL_AC04C_FR_L1" hidden="1">#N/A</definedName>
    <definedName name="_88__123Graph_AC04C_FR_L2" hidden="1">#N/A</definedName>
    <definedName name="_89__123Graph_AC04C_FR_T1" hidden="1">#N/A</definedName>
    <definedName name="_89__123Graph_LBL_AC04C_FR_L2" hidden="1">#N/A</definedName>
    <definedName name="_90__123Graph_AC04C_FR_T2" hidden="1">#N/A</definedName>
    <definedName name="_91__123Graph_AF_S" hidden="1">#N/A</definedName>
    <definedName name="_91__123Graph_LBL_AC04C_FR_T1" hidden="1">#N/A</definedName>
    <definedName name="_92__123Graph_BF_S" hidden="1">#N/A</definedName>
    <definedName name="_93__123Graph_LBL_AC04C_FF_L" hidden="1">#N/A</definedName>
    <definedName name="_93__123Graph_LBL_AC04C_FR_T2" hidden="1">#N/A</definedName>
    <definedName name="_94__123Graph_LBL_AC04C_FF_T" hidden="1">#N/A</definedName>
    <definedName name="_95__123Graph_LBL_AC04C_FR_L1" hidden="1">#N/A</definedName>
    <definedName name="_95__123Graph_XC04C_ALL_T1" hidden="1">#N/A</definedName>
    <definedName name="_96__123Graph_LBL_AC04C_FR_L2" hidden="1">#N/A</definedName>
    <definedName name="_97__123Graph_LBL_AC04C_FR_T1" hidden="1">#N/A</definedName>
    <definedName name="_97__123Graph_XC04C_ALL_T2" hidden="1">#N/A</definedName>
    <definedName name="_98__123Graph_LBL_AC04C_FR_T2" hidden="1">#N/A</definedName>
    <definedName name="_99__123Graph_XC04C_ALL_T1" hidden="1">#N/A</definedName>
    <definedName name="_99__123Graph_XC04C_FF_L" hidden="1">#N/A</definedName>
    <definedName name="_au" hidden="1">#REF!</definedName>
    <definedName name="_BQ4.2" hidden="1">#N/A</definedName>
    <definedName name="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4" hidden="1">{#N/A,#N/A,FALSE,"BUDGET"}</definedName>
    <definedName name="_Fill" hidden="1">#REF!</definedName>
    <definedName name="_xlnm._FilterDatabase" hidden="1">#N/A</definedName>
    <definedName name="_I8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Key1" hidden="1">[2]คีย์ข้อมูลรายละเอียดต่างๆ!#REF!</definedName>
    <definedName name="_Key2" hidden="1">#REF!</definedName>
    <definedName name="_Parse_In" hidden="1">#REF!</definedName>
    <definedName name="_Parse_Out" hidden="1">#REF!</definedName>
    <definedName name="_Sort" hidden="1">#REF!</definedName>
    <definedName name="_Table1_In1" hidden="1">#REF!</definedName>
    <definedName name="_Table1_Out" hidden="1">#REF!</definedName>
    <definedName name="_Table2_Out" hidden="1">#REF!</definedName>
    <definedName name="_VE1" hidden="1">{#N/A,#N/A,TRUE,"SUM";#N/A,#N/A,TRUE,"EE";#N/A,#N/A,TRUE,"AC";#N/A,#N/A,TRUE,"SN"}</definedName>
    <definedName name="_VE32" hidden="1">{#N/A,#N/A,TRUE,"Str.";#N/A,#N/A,TRUE,"Steel &amp; Roof";#N/A,#N/A,TRUE,"Arc.";#N/A,#N/A,TRUE,"Preliminary";#N/A,#N/A,TRUE,"Sum_Prelim"}</definedName>
    <definedName name="AA" hidden="1">{#N/A,#N/A,TRUE,"SUM";#N/A,#N/A,TRUE,"EE";#N/A,#N/A,TRUE,"AC";#N/A,#N/A,TRUE,"SN"}</definedName>
    <definedName name="aaa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" hidden="1">{#N/A,#N/A,TRUE,"Str.";#N/A,#N/A,TRUE,"Steel &amp; Roof";#N/A,#N/A,TRUE,"Arc.";#N/A,#N/A,TRUE,"Preliminary";#N/A,#N/A,TRUE,"Sum_Prelim"}</definedName>
    <definedName name="adagadf" hidden="1">{"PFE",#N/A,TRUE,"FILMS"}</definedName>
    <definedName name="adatete" hidden="1">{"PFE",#N/A,TRUE,"FILMS"}</definedName>
    <definedName name="adgfadf" hidden="1">{"PFE",#N/A,TRUE,"FILMS"}</definedName>
    <definedName name="aeaae" hidden="1">{"PFE",#N/A,TRUE,"FILMS"}</definedName>
    <definedName name="aeaete" hidden="1">{"PFE",#N/A,TRUE,"FILMS"}</definedName>
    <definedName name="aeead" hidden="1">{"PFE",#N/A,TRUE,"FILMS"}</definedName>
    <definedName name="aertartrt" hidden="1">{"PFE",#N/A,TRUE,"FILMS"}</definedName>
    <definedName name="AGENT" hidden="1">{"PFE",#N/A,TRUE,"FILMS"}</definedName>
    <definedName name="agtete" hidden="1">{"PFE",#N/A,TRUE,"FILMS"}</definedName>
    <definedName name="apr" hidden="1">{"PFE",#N/A,TRUE,"FILMS"}</definedName>
    <definedName name="Assumtion" hidden="1">#REF!</definedName>
    <definedName name="Au" hidden="1">#REF!</definedName>
    <definedName name="audit.test" hidden="1">{"FB Assumptions",#N/A,FALSE,"Asu";"FB Cashflow 1",#N/A,FALSE,"F&amp;B";"FB Cashflow 2",#N/A,FALSE,"F&amp;B"}</definedName>
    <definedName name="audit.test." hidden="1">{"Book Income",#N/A,FALSE,"B&amp;T";"Taxable Income",#N/A,FALSE,"B&amp;T"}</definedName>
    <definedName name="AuraStyleDefaultsReset" hidden="1">#N/A</definedName>
    <definedName name="BIGC" hidden="1">{#N/A,#N/A,TRUE,"Str.";#N/A,#N/A,TRUE,"Steel &amp; Roof";#N/A,#N/A,TRUE,"Arc.";#N/A,#N/A,TRUE,"Preliminary";#N/A,#N/A,TRUE,"Sum_Prelim"}</definedName>
    <definedName name="bo" hidden="1">{"PFE",#N/A,TRUE,"FILMS"}</definedName>
    <definedName name="CA" hidden="1">{#N/A,#N/A,TRUE,"SUM";#N/A,#N/A,TRUE,"EE";#N/A,#N/A,TRUE,"AC";#N/A,#N/A,TRUE,"SN"}</definedName>
    <definedName name="cccc" hidden="1">{#N/A,#N/A,TRUE,"SUM";#N/A,#N/A,TRUE,"EE";#N/A,#N/A,TRUE,"AC";#N/A,#N/A,TRUE,"SN"}</definedName>
    <definedName name="Chile" hidden="1">{"PFE",#N/A,TRUE,"FILMS"}</definedName>
    <definedName name="chile1" hidden="1">{"PFE",#N/A,TRUE,"FILMS"}</definedName>
    <definedName name="COGS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COGS200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COGS200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CSODJWO" hidden="1">{#N/A,#N/A,TRUE,"SUM";#N/A,#N/A,TRUE,"EE";#N/A,#N/A,TRUE,"AC";#N/A,#N/A,TRUE,"SN"}</definedName>
    <definedName name="dad" hidden="1">{"PFE",#N/A,TRUE,"FILMS"}</definedName>
    <definedName name="dadadad" hidden="1">{"PFE",#N/A,TRUE,"FILMS"}</definedName>
    <definedName name="data" hidden="1">{#N/A,#N/A,TRUE,"SUM";#N/A,#N/A,TRUE,"EE";#N/A,#N/A,TRUE,"AC";#N/A,#N/A,TRUE,"SN"}</definedName>
    <definedName name="dddddd" hidden="1">{#N/A,#N/A,TRUE,"SUM";#N/A,#N/A,TRUE,"EE";#N/A,#N/A,TRUE,"AC";#N/A,#N/A,TRUE,"SN"}</definedName>
    <definedName name="DDDDDDDD" hidden="1">{#N/A,#N/A,TRUE,"SUM";#N/A,#N/A,TRUE,"EE";#N/A,#N/A,TRUE,"AC";#N/A,#N/A,TRUE,"SN"}</definedName>
    <definedName name="deatetareyt" hidden="1">{"PFE",#N/A,TRUE,"FILMS"}</definedName>
    <definedName name="DET" hidden="1">{#N/A,#N/A,FALSE,"MAIN";#N/A,#N/A,FALSE,"ACTvsBUD"}</definedName>
    <definedName name="DEWSLDW" hidden="1">{#N/A,#N/A,TRUE,"SUM";#N/A,#N/A,TRUE,"EE";#N/A,#N/A,TRUE,"AC";#N/A,#N/A,TRUE,"SN"}</definedName>
    <definedName name="df" hidden="1">{"PFE",#N/A,TRUE,"FILMS"}</definedName>
    <definedName name="DFDFDS" hidden="1">{#N/A,#N/A,TRUE,"SUM";#N/A,#N/A,TRUE,"EE";#N/A,#N/A,TRUE,"AC";#N/A,#N/A,TRUE,"SN"}</definedName>
    <definedName name="DFDFSDFSD" hidden="1">{#N/A,#N/A,TRUE,"SUM";#N/A,#N/A,TRUE,"EE";#N/A,#N/A,TRUE,"AC";#N/A,#N/A,TRUE,"SN"}</definedName>
    <definedName name="DFF" hidden="1">{#N/A,#N/A,TRUE,"SUM";#N/A,#N/A,TRUE,"EE";#N/A,#N/A,TRUE,"AC";#N/A,#N/A,TRUE,"SN"}</definedName>
    <definedName name="dfjd" hidden="1">[3]A!#REF!</definedName>
    <definedName name="dfs" hidden="1">{#N/A,#N/A,TRUE,"SUM";#N/A,#N/A,TRUE,"EE";#N/A,#N/A,TRUE,"AC";#N/A,#N/A,TRUE,"SN"}</definedName>
    <definedName name="DSJKLDE" hidden="1">{#N/A,#N/A,TRUE,"SUM";#N/A,#N/A,TRUE,"EE";#N/A,#N/A,TRUE,"AC";#N/A,#N/A,TRUE,"SN"}</definedName>
    <definedName name="eae" hidden="1">{"PFE",#N/A,TRUE,"FILMS"}</definedName>
    <definedName name="eeeee" hidden="1">{#N/A,#N/A,TRUE,"SUM";#N/A,#N/A,TRUE,"EE";#N/A,#N/A,TRUE,"AC";#N/A,#N/A,TRUE,"SN"}</definedName>
    <definedName name="erase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ERE" hidden="1">{"PFE",#N/A,TRUE,"FILMS"}</definedName>
    <definedName name="erstretaet" hidden="1">{"PFE",#N/A,TRUE,"FILMS"}</definedName>
    <definedName name="exists" hidden="1">{"PFE",#N/A,TRUE,"FILMS"}</definedName>
    <definedName name="expenses" hidden="1">{"C COM Detail Qtr of",#N/A,FALSE,"DATA";"D Exp Detail Qtr of",#N/A,FALSE,"DATA"}</definedName>
    <definedName name="FACTORY" hidden="1">{#N/A,#N/A,TRUE,"SUM";#N/A,#N/A,TRUE,"EE";#N/A,#N/A,TRUE,"AC";#N/A,#N/A,TRUE,"SN"}</definedName>
    <definedName name="FDFDSF" hidden="1">{#N/A,#N/A,TRUE,"SUM";#N/A,#N/A,TRUE,"EE";#N/A,#N/A,TRUE,"AC";#N/A,#N/A,TRUE,"SN"}</definedName>
    <definedName name="fdfs" hidden="1">{#N/A,#N/A,TRUE,"SUM";#N/A,#N/A,TRUE,"EE";#N/A,#N/A,TRUE,"AC";#N/A,#N/A,TRUE,"SN"}</definedName>
    <definedName name="fdfsdfs" hidden="1">{#N/A,#N/A,TRUE,"SUM";#N/A,#N/A,TRUE,"EE";#N/A,#N/A,TRUE,"AC";#N/A,#N/A,TRUE,"SN"}</definedName>
    <definedName name="FF" hidden="1">{#N/A,#N/A,TRUE,"SUM";#N/A,#N/A,TRUE,"EE";#N/A,#N/A,TRUE,"AC";#N/A,#N/A,TRUE,"SN"}</definedName>
    <definedName name="ffffd" hidden="1">{#N/A,#N/A,TRUE,"SUM";#N/A,#N/A,TRUE,"EE";#N/A,#N/A,TRUE,"AC";#N/A,#N/A,TRUE,"SN"}</definedName>
    <definedName name="fgff" hidden="1">{#N/A,#N/A,TRUE,"SUM";#N/A,#N/A,TRUE,"EE";#N/A,#N/A,TRUE,"AC";#N/A,#N/A,TRUE,"SN"}</definedName>
    <definedName name="front" hidden="1">{"PFE",#N/A,TRUE,"FILMS"}</definedName>
    <definedName name="front2" hidden="1">{"PFE",#N/A,TRUE,"FILMS"}</definedName>
    <definedName name="FSDFSDF" hidden="1">{#N/A,#N/A,TRUE,"SUM";#N/A,#N/A,TRUE,"EE";#N/A,#N/A,TRUE,"AC";#N/A,#N/A,TRUE,"SN"}</definedName>
    <definedName name="GG" hidden="1">{#N/A,#N/A,TRUE,"SUM";#N/A,#N/A,TRUE,"EE";#N/A,#N/A,TRUE,"AC";#N/A,#N/A,TRUE,"SN"}</definedName>
    <definedName name="GGGGG" hidden="1">{#N/A,#N/A,TRUE,"SUM";#N/A,#N/A,TRUE,"EE";#N/A,#N/A,TRUE,"AC";#N/A,#N/A,TRUE,"SN"}</definedName>
    <definedName name="GL" hidden="1">{"PFE",#N/A,TRUE,"FILMS"}</definedName>
    <definedName name="GS" hidden="1">{#N/A,#N/A,TRUE,"Str.";#N/A,#N/A,TRUE,"Steel &amp; Roof";#N/A,#N/A,TRUE,"Arc.";#N/A,#N/A,TRUE,"Preliminary";#N/A,#N/A,TRUE,"Sum_Prelim"}</definedName>
    <definedName name="Gss" hidden="1">{#N/A,#N/A,TRUE,"Str.";#N/A,#N/A,TRUE,"Steel &amp; Roof";#N/A,#N/A,TRUE,"Arc.";#N/A,#N/A,TRUE,"Preliminary";#N/A,#N/A,TRUE,"Sum_Prelim"}</definedName>
    <definedName name="Hardware" hidden="1">{#N/A,#N/A,TRUE,"Str.";#N/A,#N/A,TRUE,"Steel &amp; Roof";#N/A,#N/A,TRUE,"Arc.";#N/A,#N/A,TRUE,"Preliminary";#N/A,#N/A,TRUE,"Sum_Prelim"}</definedName>
    <definedName name="hgfgy" hidden="1">{"Book Income",#N/A,FALSE,"B&amp;T";"Taxable Income",#N/A,FALSE,"B&amp;T"}</definedName>
    <definedName name="HHHHHH" hidden="1">{#N/A,#N/A,TRUE,"SUM";#N/A,#N/A,TRUE,"EE";#N/A,#N/A,TRUE,"AC";#N/A,#N/A,TRUE,"SN"}</definedName>
    <definedName name="hmom" hidden="1">{#N/A,#N/A,TRUE,"SUM";#N/A,#N/A,TRUE,"EE";#N/A,#N/A,TRUE,"AC";#N/A,#N/A,TRUE,"SN"}</definedName>
    <definedName name="jdkji" hidden="1">{"PFE",#N/A,TRUE,"FILMS"}</definedName>
    <definedName name="JKDFSJCSDKJ" hidden="1">{#N/A,#N/A,TRUE,"SUM";#N/A,#N/A,TRUE,"EE";#N/A,#N/A,TRUE,"AC";#N/A,#N/A,TRUE,"SN"}</definedName>
    <definedName name="jkkjkl" hidden="1">{#N/A,#N/A,TRUE,"SUM";#N/A,#N/A,TRUE,"EE";#N/A,#N/A,TRUE,"AC";#N/A,#N/A,TRUE,"SN"}</definedName>
    <definedName name="junkname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junkname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ki" hidden="1">{"PFE",#N/A,TRUE,"FILMS"}</definedName>
    <definedName name="kinji" hidden="1">#N/A</definedName>
    <definedName name="kjnk" hidden="1">{"FB Assumptions",#N/A,FALSE,"Asu";"FB Cashflow 1",#N/A,FALSE,"F&amp;B";"FB Cashflow 2",#N/A,FALSE,"F&amp;B"}</definedName>
    <definedName name="kl" hidden="1">{"Book Income",#N/A,FALSE,"B&amp;T";"Taxable Income",#N/A,FALSE,"B&amp;T"}</definedName>
    <definedName name="LG" hidden="1">{"PFE",#N/A,TRUE,"FILMS"}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ｍ" hidden="1">#N/A</definedName>
    <definedName name="Mar" hidden="1">{"PFE",#N/A,TRUE,"FILMS"}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hidden="1">{"Book Income",#N/A,FALSE,"B&amp;T";"Taxable Income",#N/A,FALSE,"B&amp;T"}</definedName>
    <definedName name="mo" hidden="1">{"PFE",#N/A,TRUE,"FILMS"}</definedName>
    <definedName name="mpic" hidden="1">{"PFE",#N/A,TRUE,"FILMS"}</definedName>
    <definedName name="muroi" hidden="1">#N/A</definedName>
    <definedName name="nancy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new" hidden="1">{#N/A,#N/A,TRUE,"SUM";#N/A,#N/A,TRUE,"EE";#N/A,#N/A,TRUE,"AC";#N/A,#N/A,TRUE,"SN"}</definedName>
    <definedName name="nut" hidden="1">{"Book Income",#N/A,FALSE,"B&amp;T";"Taxable Income",#N/A,FALSE,"B&amp;T"}</definedName>
    <definedName name="oooo" hidden="1">{"PFE",#N/A,TRUE,"FILMS"}</definedName>
    <definedName name="oooooooo" hidden="1">{#N/A,#N/A,TRUE,"SUM";#N/A,#N/A,TRUE,"EE";#N/A,#N/A,TRUE,"AC";#N/A,#N/A,TRUE,"SN"}</definedName>
    <definedName name="overhead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Panel" hidden="1">{#N/A,#N/A,TRUE,"SUM";#N/A,#N/A,TRUE,"EE";#N/A,#N/A,TRUE,"AC";#N/A,#N/A,TRUE,"SN"}</definedName>
    <definedName name="pff" hidden="1">{#N/A,#N/A,TRUE,"SUM";#N/A,#N/A,TRUE,"EE";#N/A,#N/A,TRUE,"AC";#N/A,#N/A,TRUE,"SN"}</definedName>
    <definedName name="po" hidden="1">{"PFE",#N/A,TRUE,"FILMS"}</definedName>
    <definedName name="ppppppp" hidden="1">{"PFE",#N/A,TRUE,"FILMS"}</definedName>
    <definedName name="pri" hidden="1">{#N/A,#N/A,TRUE,"Str.";#N/A,#N/A,TRUE,"Steel &amp; Roof";#N/A,#N/A,TRUE,"Arc.";#N/A,#N/A,TRUE,"Preliminary";#N/A,#N/A,TRUE,"Sum_Prelim"}</definedName>
    <definedName name="pwc" hidden="1">[4]A!#REF!</definedName>
    <definedName name="QQQ" hidden="1">{#N/A,#N/A,TRUE,"SUM";#N/A,#N/A,TRUE,"EE";#N/A,#N/A,TRUE,"AC";#N/A,#N/A,TRUE,"SN"}</definedName>
    <definedName name="Quotation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duction" hidden="1">{#N/A,#N/A,TRUE,"Str.";#N/A,#N/A,TRUE,"Steel &amp; Roof";#N/A,#N/A,TRUE,"Arc.";#N/A,#N/A,TRUE,"Preliminary";#N/A,#N/A,TRUE,"Sum_Prelim"}</definedName>
    <definedName name="RPB" hidden="1">#REF!</definedName>
    <definedName name="SA" hidden="1">{#N/A,#N/A,TRUE,"SUM";#N/A,#N/A,TRUE,"EE";#N/A,#N/A,TRUE,"AC";#N/A,#N/A,TRUE,"SN"}</definedName>
    <definedName name="SAN" hidden="1">{#N/A,#N/A,TRUE,"SUM";#N/A,#N/A,TRUE,"EE";#N/A,#N/A,TRUE,"AC";#N/A,#N/A,TRUE,"SN"}</definedName>
    <definedName name="sd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sdwsdwdw" hidden="1">[5]A!#REF!</definedName>
    <definedName name="sum" hidden="1">{#N/A,#N/A,TRUE,"SUM";#N/A,#N/A,TRUE,"EE";#N/A,#N/A,TRUE,"AC";#N/A,#N/A,TRUE,"SN"}</definedName>
    <definedName name="summar" hidden="1">{#N/A,#N/A,TRUE,"SUM";#N/A,#N/A,TRUE,"EE";#N/A,#N/A,TRUE,"AC";#N/A,#N/A,TRUE,"SN"}</definedName>
    <definedName name="Super" hidden="1">{#N/A,#N/A,TRUE,"Str.";#N/A,#N/A,TRUE,"Steel &amp; Roof";#N/A,#N/A,TRUE,"Arc.";#N/A,#N/A,TRUE,"Preliminary";#N/A,#N/A,TRUE,"Sum_Prelim"}</definedName>
    <definedName name="TAT" hidden="1">[6]TA!$C$7</definedName>
    <definedName name="Tayo" hidden="1">{"PFE",#N/A,TRUE,"FILMS"}</definedName>
    <definedName name="temp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tempo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test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uio" hidden="1">{"PFE",#N/A,TRUE,"FILMS"}</definedName>
    <definedName name="vee" hidden="1">{"PFE",#N/A,TRUE,"FILMS"}</definedName>
    <definedName name="VEN" hidden="1">{#N/A,#N/A,TRUE,"SUM";#N/A,#N/A,TRUE,"EE";#N/A,#N/A,TRUE,"AC";#N/A,#N/A,TRUE,"SN"}</definedName>
    <definedName name="wrn.A." hidden="1">{#N/A,#N/A,TRUE,"SUM";#N/A,#N/A,TRUE,"EE";#N/A,#N/A,TRUE,"AC";#N/A,#N/A,TRUE,"SN"}</definedName>
    <definedName name="wrn.A.._.Print._.All." hidden="1">{"A COM Detail YTD",#N/A,FALSE,"DATA";"B Exp Detail YTD",#N/A,FALSE,"DATA";"C COM Detail Qtr of",#N/A,FALSE,"DATA";"D Exp Detail Qtr of",#N/A,FALSE,"DATA";"A Performance Report",#N/A,FALSE,"%Performance"}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B.._.Qtr._.of._.Responsibility." hidden="1">{"C COM Detail Qtr of",#N/A,FALSE,"DATA";"D Exp Detail Qtr of",#N/A,FALSE,"DATA"}</definedName>
    <definedName name="wrn.BILLS._.OF._.QUANTITY." hidden="1">{#N/A,#N/A,TRUE,"Str.";#N/A,#N/A,TRUE,"Steel &amp; Roof";#N/A,#N/A,TRUE,"Arc.";#N/A,#N/A,TRUE,"Preliminary";#N/A,#N/A,TRUE,"Sum_Prelim"}</definedName>
    <definedName name="wrn.BOOK11." hidden="1">{"SUM",#N/A,FALSE,"summary";"BOOK11-1",#N/A,FALSE,"1CityGarden";"BOOK11-2",#N/A,FALSE,"2CountryGarden";"BOOK11-3",#N/A,FALSE,"3JUNGLE";"BOOK11-4CIVIL",#N/A,FALSE,"CIVIL"}</definedName>
    <definedName name="wrn.C.._.YTD._.Responsibility." hidden="1">{"A COM Detail YTD",#N/A,FALSE,"DATA";"B Exp Detail YTD",#N/A,FALSE,"DATA"}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D.._.Performance." hidden="1">{"A Performance Report",#N/A,FALSE,"%Performance"}</definedName>
    <definedName name="wrn.Food_Beverage." hidden="1">{"FB Assumptions",#N/A,FALSE,"Asu";"FB Cashflow 1",#N/A,FALSE,"F&amp;B";"FB Cashflow 2",#N/A,FALSE,"F&amp;B"}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Golf." hidden="1">{"Golf Assumptions",#N/A,FALSE,"Asu";"Golf PF1",#N/A,FALSE,"Golf";"Golf PF2",#N/A,FALSE,"Golf";"Golf Dep1",#N/A,FALSE,"Golf";"Golf Dep2",#N/A,FALSE,"Golf"}</definedName>
    <definedName name="wrn.Income." hidden="1">{"Book Income",#N/A,FALSE,"B&amp;T";"Taxable Income",#N/A,FALSE,"B&amp;T"}</definedName>
    <definedName name="wrn.Mid._.Qtr._.Fcst.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wrn.Monthly._.Blurb." hidden="1">{"PFE",#N/A,TRUE,"FILMS"}</definedName>
    <definedName name="wrn.Monthly._.Blurb2." hidden="1">{"PFE",#N/A,TRUE,"FILMS"}</definedName>
    <definedName name="wrn.Rent." hidden="1">{"Rent1",#N/A,FALSE,"RENT";"Rent2",#N/A,FALSE,"RENT"}</definedName>
    <definedName name="wrn.Sensitive." hidden="1">{"Sensitivity1",#N/A,FALSE,"Sensitivity";"Sensitivity2",#N/A,FALSE,"Sensitivity"}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_mth.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ใบเสนอราคา." hidden="1">{#N/A,#N/A,TRUE,"ใบเสนอราคา"}</definedName>
    <definedName name="XXXXXXXX" hidden="1">{"PFE",#N/A,TRUE,"FILMS"}</definedName>
    <definedName name="yok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1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1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1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13" hidden="1">{"A COM Detail YTD",#N/A,FALSE,"DATA";"B Exp Detail YTD",#N/A,FALSE,"DATA"}</definedName>
    <definedName name="yok14" hidden="1">{"A COM Detail YTD",#N/A,FALSE,"DATA";"B Exp Detail YTD",#N/A,FALSE,"DATA";"C COM Detail Qtr of",#N/A,FALSE,"DATA";"D Exp Detail Qtr of",#N/A,FALSE,"DATA";"A Performance Report",#N/A,FALSE,"%Performance"}</definedName>
    <definedName name="yok15" hidden="1">{"C COM Detail Qtr of",#N/A,FALSE,"DATA";"D Exp Detail Qtr of",#N/A,FALSE,"DATA"}</definedName>
    <definedName name="yok16" hidden="1">{"A COM Detail YTD",#N/A,FALSE,"DATA";"B Exp Detail YTD",#N/A,FALSE,"DATA"}</definedName>
    <definedName name="yok17" hidden="1">{"A Performance Report",#N/A,FALSE,"%Performance"}</definedName>
    <definedName name="yok1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1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5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6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9" hidden="1">{"C COM Detail Qtr of",#N/A,FALSE,"DATA";"D Exp Detail Qtr of",#N/A,FALSE,"DATA"}</definedName>
    <definedName name="yok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5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6" hidden="1">{"A COM Detail YTD",#N/A,FALSE,"DATA";"B Exp Detail YTD",#N/A,FALSE,"DATA"}</definedName>
    <definedName name="yok37" hidden="1">{"A COM Detail YTD",#N/A,FALSE,"DATA";"B Exp Detail YTD",#N/A,FALSE,"DATA";"C COM Detail Qtr of",#N/A,FALSE,"DATA";"D Exp Detail Qtr of",#N/A,FALSE,"DATA";"A Performance Report",#N/A,FALSE,"%Performance"}</definedName>
    <definedName name="yok38" hidden="1">{"C COM Detail Qtr of",#N/A,FALSE,"DATA";"D Exp Detail Qtr of",#N/A,FALSE,"DATA"}</definedName>
    <definedName name="yok39" hidden="1">{"A COM Detail YTD",#N/A,FALSE,"DATA";"B Exp Detail YTD",#N/A,FALSE,"DATA"}</definedName>
    <definedName name="yok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0" hidden="1">{"A Performance Report",#N/A,FALSE,"%Performance"}</definedName>
    <definedName name="yok4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5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6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2" hidden="1">{"C COM Detail Qtr of",#N/A,FALSE,"DATA";"D Exp Detail Qtr of",#N/A,FALSE,"DATA"}</definedName>
    <definedName name="yok5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5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6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9" hidden="1">{"A COM Detail YTD",#N/A,FALSE,"DATA";"B Exp Detail YTD",#N/A,FALSE,"DATA"}</definedName>
    <definedName name="yok6" hidden="1">{"C COM Detail Qtr of",#N/A,FALSE,"DATA";"D Exp Detail Qtr of",#N/A,FALSE,"DATA"}</definedName>
    <definedName name="yok60" hidden="1">{"A COM Detail YTD",#N/A,FALSE,"DATA";"B Exp Detail YTD",#N/A,FALSE,"DATA";"C COM Detail Qtr of",#N/A,FALSE,"DATA";"D Exp Detail Qtr of",#N/A,FALSE,"DATA";"A Performance Report",#N/A,FALSE,"%Performance"}</definedName>
    <definedName name="yok61" hidden="1">{"C COM Detail Qtr of",#N/A,FALSE,"DATA";"D Exp Detail Qtr of",#N/A,FALSE,"DATA"}</definedName>
    <definedName name="yok62" hidden="1">{"A COM Detail YTD",#N/A,FALSE,"DATA";"B Exp Detail YTD",#N/A,FALSE,"DATA"}</definedName>
    <definedName name="yok63" hidden="1">{"A Performance Report",#N/A,FALSE,"%Performance"}</definedName>
    <definedName name="yok6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65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66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6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6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6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5" hidden="1">{"C COM Detail Qtr of",#N/A,FALSE,"DATA";"D Exp Detail Qtr of",#N/A,FALSE,"DATA"}</definedName>
    <definedName name="yok76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8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8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82" hidden="1">{"A COM Detail YTD",#N/A,FALSE,"DATA";"B Exp Detail YTD",#N/A,FALSE,"DATA"}</definedName>
    <definedName name="yok83" hidden="1">{"A COM Detail YTD",#N/A,FALSE,"DATA";"B Exp Detail YTD",#N/A,FALSE,"DATA";"C COM Detail Qtr of",#N/A,FALSE,"DATA";"D Exp Detail Qtr of",#N/A,FALSE,"DATA";"A Performance Report",#N/A,FALSE,"%Performance"}</definedName>
    <definedName name="yok84" hidden="1">{"C COM Detail Qtr of",#N/A,FALSE,"DATA";"D Exp Detail Qtr of",#N/A,FALSE,"DATA"}</definedName>
    <definedName name="yok85" hidden="1">{"A COM Detail YTD",#N/A,FALSE,"DATA";"B Exp Detail YTD",#N/A,FALSE,"DATA"}</definedName>
    <definedName name="yok86" hidden="1">{"A Performance Report",#N/A,FALSE,"%Performance"}</definedName>
    <definedName name="yok8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8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99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ty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กด" hidden="1">{"PFE",#N/A,TRUE,"FILMS"}</definedName>
    <definedName name="กดกด" hidden="1">[7]A!#REF!</definedName>
    <definedName name="ดkkk" hidden="1">{"PFE",#N/A,TRUE,"FILMS"}</definedName>
    <definedName name="นา99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ฟะ" hidden="1">{#N/A,#N/A,TRUE,"SUM";#N/A,#N/A,TRUE,"EE";#N/A,#N/A,TRUE,"AC";#N/A,#N/A,TRUE,"SN"}</definedName>
    <definedName name="รวม" hidden="1">{#N/A,#N/A,TRUE,"Str.";#N/A,#N/A,TRUE,"Steel &amp; Roof";#N/A,#N/A,TRUE,"Arc.";#N/A,#N/A,TRUE,"Preliminary";#N/A,#N/A,TRUE,"Sum_Prelim"}</definedName>
    <definedName name="วิชาญ" hidden="1">{#N/A,#N/A,TRUE,"Str.";#N/A,#N/A,TRUE,"Steel &amp; Roof";#N/A,#N/A,TRUE,"Arc.";#N/A,#N/A,TRUE,"Preliminary";#N/A,#N/A,TRUE,"Sum_Prelim"}</definedName>
    <definedName name="สมมติฐาน" hidden="1">#REF!</definedName>
    <definedName name="สำเริง" hidden="1">{#N/A,#N/A,TRUE,"Str.";#N/A,#N/A,TRUE,"Steel &amp; Roof";#N/A,#N/A,TRUE,"Arc.";#N/A,#N/A,TRUE,"Preliminary";#N/A,#N/A,TRUE,"Sum_Prelim"}</definedName>
    <definedName name="매출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매출이익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매출이익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이동길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4" i="5" l="1"/>
  <c r="W18" i="5"/>
  <c r="H28" i="2"/>
  <c r="A90" i="4"/>
  <c r="W27" i="5"/>
  <c r="A37" i="5" l="1"/>
  <c r="F20" i="2"/>
  <c r="F13" i="2"/>
  <c r="W15" i="5" l="1"/>
  <c r="W28" i="5"/>
  <c r="W26" i="5"/>
  <c r="M32" i="5" l="1"/>
  <c r="M22" i="5"/>
  <c r="E68" i="1" l="1"/>
  <c r="W17" i="5" l="1"/>
  <c r="W19" i="5"/>
  <c r="W20" i="5"/>
  <c r="W16" i="5"/>
  <c r="W13" i="5"/>
  <c r="O22" i="5"/>
  <c r="O32" i="5" s="1"/>
  <c r="Q22" i="5"/>
  <c r="Q32" i="5" s="1"/>
  <c r="U22" i="5"/>
  <c r="U32" i="5" s="1"/>
  <c r="S22" i="5"/>
  <c r="K22" i="5"/>
  <c r="K32" i="5" s="1"/>
  <c r="I22" i="5"/>
  <c r="I32" i="5" s="1"/>
  <c r="G22" i="5"/>
  <c r="G32" i="5" s="1"/>
  <c r="W22" i="5" l="1"/>
  <c r="E22" i="5"/>
  <c r="E32" i="5" s="1"/>
  <c r="E78" i="1" l="1"/>
  <c r="E85" i="4"/>
  <c r="E71" i="4"/>
  <c r="E80" i="1" l="1"/>
  <c r="A87" i="1" l="1"/>
  <c r="A49" i="4"/>
  <c r="A46" i="4"/>
  <c r="F58" i="2"/>
  <c r="A40" i="2"/>
  <c r="A129" i="1"/>
  <c r="E36" i="1"/>
  <c r="E21" i="1"/>
  <c r="A89" i="4" l="1"/>
  <c r="A130" i="4"/>
  <c r="F60" i="2"/>
  <c r="E38" i="1"/>
  <c r="A79" i="2"/>
  <c r="F28" i="2" l="1"/>
  <c r="F31" i="2" s="1"/>
  <c r="F34" i="2" s="1"/>
  <c r="E39" i="4"/>
  <c r="E44" i="4" s="1"/>
  <c r="E97" i="4" s="1"/>
  <c r="E100" i="4" s="1"/>
  <c r="W30" i="5" l="1"/>
  <c r="W32" i="5" s="1"/>
  <c r="S32" i="5"/>
  <c r="F62" i="2"/>
  <c r="E121" i="1" l="1"/>
  <c r="E123" i="1" s="1"/>
</calcChain>
</file>

<file path=xl/sharedStrings.xml><?xml version="1.0" encoding="utf-8"?>
<sst xmlns="http://schemas.openxmlformats.org/spreadsheetml/2006/main" count="306" uniqueCount="222">
  <si>
    <t>บริษัท โปร อินไซด์ จำกัด (มหาชน)</t>
  </si>
  <si>
    <t>งบฐานะการเงิน</t>
  </si>
  <si>
    <t>ณ วันที่ 31 ธันวาคม พ.ศ. 2567</t>
  </si>
  <si>
    <t xml:space="preserve"> พ.ศ. 2567</t>
  </si>
  <si>
    <t xml:space="preserve"> พ.ศ. 2566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</si>
  <si>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</si>
  <si>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</si>
  <si>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</si>
  <si>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</si>
  <si>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</si>
  <si>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สินทรัพย์ทางการเงินที่วัดมูลค่าด้วยราคาทุนตัดจำหน่าย</t>
  </si>
  <si>
    <t>ลูกหนี้การค้าและลูกหนี้หมุนเวียนอื่น</t>
  </si>
  <si>
    <t>ส่วนของลูกหนี้ตามสัญญาเช่าเงินทุน</t>
  </si>
  <si>
    <t>ที่ถึงกำหนดชำระภายในหนึ่งปี</t>
  </si>
  <si>
    <t>-</t>
  </si>
  <si>
    <t>สินทรัพย์ที่เกิดจากสัญญา - หมุนเวียน</t>
  </si>
  <si>
    <t>สินค้าคงเหลือ</t>
  </si>
  <si>
    <t>เงินจ่ายล่วงหน้าโครงการ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</si>
  <si>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</si>
  <si>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</si>
  <si>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</si>
  <si>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เงินฝากธนาคารที่ติดภาระค้ำประกัน</t>
  </si>
  <si>
    <t>ลูกหนี้ตามสัญญาเช่าเงินทุน</t>
  </si>
  <si>
    <t>สินทรัพย์ทางการเงินที่วัดมูลค่าด้วยมูลค่ายุติธรรม</t>
  </si>
  <si>
    <t>ผ่านกำไรขาดทุนเบ็ดเสร็จอื่น</t>
  </si>
  <si>
    <t>สินทรัพย์ที่เกิดจากสัญญา - ไม่หมุนเวียน</t>
  </si>
  <si>
    <t>ส่วนปรับปรุงอาคารและอุปกรณ์</t>
  </si>
  <si>
    <t>สินทรัพย์สิทธิการใช้</t>
  </si>
  <si>
    <t>โปรแกรมคอมพิวเตอร์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</si>
  <si>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</si>
  <si>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</si>
  <si>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</si>
  <si>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 xml:space="preserve">รวมสินทรัพย์                                    </t>
  </si>
  <si>
    <t xml:space="preserve"> ….........................................................                                          …......................................................... </t>
  </si>
  <si>
    <t xml:space="preserve"> กรรมการ                                                                          กรรมการ 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</si>
  <si>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</si>
  <si>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</si>
  <si>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</si>
  <si>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เงินกู้ยืมระยะสั้นจากสถาบันการเงิน</t>
  </si>
  <si>
    <t>ส่วนของเงินกู้ยืมระยะยาวจากสถาบันการเงิน</t>
  </si>
  <si>
    <t>หนี้สินที่เกิดจากสัญญา - หมุนเวียน</t>
  </si>
  <si>
    <t>ส่วนของหนี้สินตามสัญญาเช่าที่ถึงกำหนด</t>
  </si>
  <si>
    <t>ชำระภายในหนึ่งปี</t>
  </si>
  <si>
    <t>ภาษีเงินได้นิติบุคคลค้างจ่าย</t>
  </si>
  <si>
    <t>ประมาณการหนี้สินจากการรับประกัน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</si>
  <si>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</si>
  <si>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</si>
  <si>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</si>
  <si>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หนี้สินที่เกิดจากสัญญา - ไม่หมุนเวียน</t>
  </si>
  <si>
    <t>หนี้สินตามสัญญาเช่า</t>
  </si>
  <si>
    <t>ภาระผูกพันผลประโยชน์พนักงาน</t>
  </si>
  <si>
    <t>ประมาณการหนี้สินจากการรื้อถอน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</si>
  <si>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</si>
  <si>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</si>
  <si>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4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</si>
  <si>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</si>
  <si>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</si>
  <si>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</si>
  <si>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 xml:space="preserve">   หุ้นสามัญจำนวน 540,000,000 หุ้น</t>
  </si>
  <si>
    <t xml:space="preserve">      มูลค่าที่ตราไว้หุ้นละ 0.50 บาท</t>
  </si>
  <si>
    <t xml:space="preserve">      (พ.ศ. 2566: หุ้นสามัญจำนวน 2,000,000 หุ้น</t>
  </si>
  <si>
    <t xml:space="preserve">      มูลค่าที่ตราไว้หุ้นละ 100 บาท)</t>
  </si>
  <si>
    <t>ทุนที่ออกและชำระแล้ว</t>
  </si>
  <si>
    <t xml:space="preserve">   หุ้นสามัญจำนวน 400,000,000 หุ้น</t>
  </si>
  <si>
    <t xml:space="preserve">      ชำระแล้วหุ้นละ 0.50 บาท</t>
  </si>
  <si>
    <t xml:space="preserve">      ชำระแล้วหุ้นละ 100 บาท)</t>
  </si>
  <si>
    <t>ส่วนเกินมูลค่าหุ้น</t>
  </si>
  <si>
    <t>สำรองมูลค่าหุ้นจากการจ่ายโดยใช้หุ้นเป็นเกณฑ์</t>
  </si>
  <si>
    <t>ส่วนจ่ายคืนแก่ผู้ถือหุ้น</t>
  </si>
  <si>
    <t>ส่วนรับจากผู้ถือหุ้น</t>
  </si>
  <si>
    <t>สำรองสำหรับซื้อหุ้นคืน</t>
  </si>
  <si>
    <t>กำไรสะสม</t>
  </si>
  <si>
    <t>จัดสรรแล้ว - ทุนสำรองตามกฎหมาย</t>
  </si>
  <si>
    <t xml:space="preserve">ยังไม่ได้จัดสรร 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</si>
  <si>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</si>
  <si>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</si>
  <si>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</si>
  <si>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</si>
  <si>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สำหรับปีสิ้นสุดวันที่ 31 ธันวาคม พ.ศ. 2567</t>
  </si>
  <si>
    <t>รายได้</t>
  </si>
  <si>
    <t>8, 9</t>
  </si>
  <si>
    <t>รายได้จากการจำหน่ายและวางระบบแบบเบ็ดเสร็จ</t>
  </si>
  <si>
    <t xml:space="preserve">รายได้จากการให้บริการ </t>
  </si>
  <si>
    <t>รายได้จากการขาย</t>
  </si>
  <si>
    <t>รวมรายได้</t>
  </si>
  <si>
    <t>ต้นทุน</t>
  </si>
  <si>
    <t>ต้นทุนจากการจำหน่ายและวางระบบแบบเบ็ดเสร็จ</t>
  </si>
  <si>
    <t xml:space="preserve">ต้นทุนจากการให้บริการ </t>
  </si>
  <si>
    <t>ต้นทุนจากการขาย</t>
  </si>
  <si>
    <t>รวมต้นทุน</t>
  </si>
  <si>
    <t>กำไรขั้นต้น</t>
  </si>
  <si>
    <t>รายได้อื่น</t>
  </si>
  <si>
    <t>กำไร(ขาดทุน)อื่น - สุทธิ</t>
  </si>
  <si>
    <t>ค่าใช้จ่ายในการขาย</t>
  </si>
  <si>
    <t>ค่าใช้จ่ายในการบริหาร</t>
  </si>
  <si>
    <t>กำไรก่อนต้นทุนทางการเงินและภาษีเงินได้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</si>
  <si>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</si>
  <si>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</si>
  <si>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</si>
  <si>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กำไรสำหรับปี</t>
  </si>
  <si>
    <t xml:space="preserve">งบกำไรขาดทุนเบ็ดเสร็จ </t>
  </si>
  <si>
    <t>กำไร(ขาดทุน)เบ็ดเสร็จอื่น:</t>
  </si>
  <si>
    <t>รายการที่จะไม่จัดประเภทรายการใหม่ไปยัง</t>
  </si>
  <si>
    <t>กำไรขาดทุนในภายหลัง</t>
  </si>
  <si>
    <t>การวัดมูลค่าใหม่ของภาระผูกพัน</t>
  </si>
  <si>
    <t xml:space="preserve">   ผลประโยชน์พนักงาน</t>
  </si>
  <si>
    <t>ภาษีเงินได้ของรายการที่จะไม่จัดประเภท</t>
  </si>
  <si>
    <t xml:space="preserve">   รายการใหม่ไปยังกำไรขาดทุนในภายหลัง</t>
  </si>
  <si>
    <t>รวมรายการที่จะไม่จัดประเภทรายการใหม่ไปยัง</t>
  </si>
  <si>
    <t>กำไรขาดทุนเบ็ดเสร็จอื่นสำหรับปี - สุทธิจากภาษี</t>
  </si>
  <si>
    <t>กำไรขาดทุนเบ็ดเสร็จรวมสำหรับปี</t>
  </si>
  <si>
    <t>กำไรต่อหุ้น</t>
  </si>
  <si>
    <t>กำไรต่อหุ้นขั้นพื้นฐาน</t>
  </si>
  <si>
    <t xml:space="preserve">งบการเปลี่ยนแปลงส่วนของเจ้าของ </t>
  </si>
  <si>
    <t>องค์ประกอบอื่นของ</t>
  </si>
  <si>
    <t>ขาดทุนเบ็ดเสร็จอื่น</t>
  </si>
  <si>
    <t>สำรองมูลค่าหุ้น</t>
  </si>
  <si>
    <t>จัดสรรแล้ว</t>
  </si>
  <si>
    <t>การวัดมูลค่าใหม่</t>
  </si>
  <si>
    <t>ทุนที่ออกและ</t>
  </si>
  <si>
    <t>ส่วนเกิน</t>
  </si>
  <si>
    <t>จากการจ่าย</t>
  </si>
  <si>
    <t>ส่วนจ่ายคืน</t>
  </si>
  <si>
    <t>ส่วนรับ</t>
  </si>
  <si>
    <t>สำรองสำหรับ</t>
  </si>
  <si>
    <t>- ทุนสำรอง</t>
  </si>
  <si>
    <t>ของภาระผูกพัน</t>
  </si>
  <si>
    <t>รวมส่วนของ</t>
  </si>
  <si>
    <t>เรียกชำระแล้ว</t>
  </si>
  <si>
    <t>มูลค่าหุ้น</t>
  </si>
  <si>
    <t>โดยใช้หุ้นเป็นเกณฑ์</t>
  </si>
  <si>
    <t>แก่ผู้ถือหุ้น</t>
  </si>
  <si>
    <t>จากผู้ถือหุ้น</t>
  </si>
  <si>
    <t>ซื้อหุ้นคืน</t>
  </si>
  <si>
    <t>ตามกฏหมาย</t>
  </si>
  <si>
    <t>ยังไม่ได้จัดสรร</t>
  </si>
  <si>
    <t>ผลประโยชน์พนักงาน</t>
  </si>
  <si>
    <t>เจ้าของ</t>
  </si>
  <si>
    <t>ยอดคงเหลือต้นปี วันที่ 1 มกราคม พ.ศ. 2566</t>
  </si>
  <si>
    <t>การเปลี่ยนแปลงในรายการกับผู้เป็นเจ้าของสำหรับปี</t>
  </si>
  <si>
    <t>รับชำระค่าหุ้น</t>
  </si>
  <si>
    <t>การออกหุ้นสามัญ</t>
  </si>
  <si>
    <t>สำรองสำหรับการซื้อหุ้นคืน</t>
  </si>
  <si>
    <t>การจ่ายโดยใช้หุ้นเป็นเกณฑ์</t>
  </si>
  <si>
    <t>จัดสรรสำรองตามกฎหมาย</t>
  </si>
  <si>
    <t>ยอดคงเหลือสิ้นปี วันที่ 31 ธันวาคม พ.ศ. 2566</t>
  </si>
  <si>
    <t>ยอดคงเหลือต้นปี วันที่ 1 มกราคม พ.ศ. 2567</t>
  </si>
  <si>
    <t>การลดลงของสำรองสำหรับซื้อหุ้นคืน</t>
  </si>
  <si>
    <t>เงินปันผลจ่าย</t>
  </si>
  <si>
    <t>ยอดคงเหลือสิ้นปี วันที่ 31 ธันวาคม พ.ศ. 2567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</si>
  <si>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</si>
  <si>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</si>
  <si>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</si>
  <si>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ค่าเสื่อมราคา</t>
  </si>
  <si>
    <t>19, 20</t>
  </si>
  <si>
    <t>ค่าตัดจำหน่าย</t>
  </si>
  <si>
    <t>ค่าใช้จ่ายจากการให้สิทธิซื้อหุ้นแก่พนักงาน</t>
  </si>
  <si>
    <t>ขาดทุนจากการจำหน่ายสินทรัพย์</t>
  </si>
  <si>
    <t>ขาดทุนจากการตัดจำหน่ายสินทรัพย์</t>
  </si>
  <si>
    <t>ค่าใช้จ่ายผลประโยชน์พนักงาน</t>
  </si>
  <si>
    <t>กำไรจากอัตราแลกเปลี่ยนที่ยังไม่เกิดขึ้น</t>
  </si>
  <si>
    <t>รายได้ดอกเบี้ยทางการเงินตามสัญญาเช่าเงินทุน</t>
  </si>
  <si>
    <t>รายได้ดอกเบี้ย</t>
  </si>
  <si>
    <t>ค่าใช้จ่ายประมาณการหนี้สินจากการรับประกัน</t>
  </si>
  <si>
    <t>ผลขาดทุนด้านเครดิตที่คาดว่าจะเกิดขึ้น</t>
  </si>
  <si>
    <t>ขาดทุนจากการตัดจำหน่ายภาษีหัก ณ ที่จ่าย</t>
  </si>
  <si>
    <t>การเปลี่ยนแปลงในสินทรัพย์และหนี้สินดำเนินงาน:</t>
  </si>
  <si>
    <t>-  ลูกหนี้การค้าและลูกหนี้อื่น</t>
  </si>
  <si>
    <t>-  สินทรัพย์ที่เกิดจากสัญญา</t>
  </si>
  <si>
    <t>-  ลูกหนี้ตามสัญญาเช่าเงินทุน</t>
  </si>
  <si>
    <t>-  สินค้าคงเหลือ</t>
  </si>
  <si>
    <t>-  เงินจ่ายล่วงหน้าโครงการ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</si>
  <si>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</si>
  <si>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</si>
  <si>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</si>
  <si>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หนี้สินที่เกิดจากสัญญา</t>
  </si>
  <si>
    <t>-  หนี้สินหมุนเวียนอื่น</t>
  </si>
  <si>
    <t>-  หนี้สินไม่หมุนเวียนอื่น</t>
  </si>
  <si>
    <t>-  เงินสดจ่ายจากการรับประกัน</t>
  </si>
  <si>
    <t>-  เงินได้รับจากการรับโอนพนักงานจากบริษัทที่เกี่ยวข้องกัน</t>
  </si>
  <si>
    <t>เงินสดได้มาจากการดำเนินงาน</t>
  </si>
  <si>
    <t>จ่ายดอกเบี้ย</t>
  </si>
  <si>
    <t>จ่ายภาษีเงินได้</t>
  </si>
  <si>
    <t>รับคืนภาษีเงินได้</t>
  </si>
  <si>
    <t>เงินสดสุทธิได้มาจากกิจกรรมดำเนินงาน</t>
  </si>
  <si>
    <t>กระแสเงินสดจากกิจกรรมลงทุน</t>
  </si>
  <si>
    <t>การเพิ่มขึ้นของเงินฝากธนาคารที่ติดภาระค้ำประกัน</t>
  </si>
  <si>
    <t>การเพิ่มขึ้นของสินทรัพย์ทางการเงินที่วัดมูลค่า</t>
  </si>
  <si>
    <t>ด้วยราคาทุนตัดจำหน่าย</t>
  </si>
  <si>
    <t>ด้วยมูลค่ายุติธรรมผ่านกำไรขาดทุนเบ็ดเสร็จอื่น</t>
  </si>
  <si>
    <t>เงินสดจ่ายสมทบโครงการสะสมหุ้นสำหรับพนักงาน</t>
  </si>
  <si>
    <t>เงินสดจ่ายซื้อส่วนปรับปรุงอาคารและอุปกรณ์</t>
  </si>
  <si>
    <t>เงินสดรับจากการขายอุปกรณ์</t>
  </si>
  <si>
    <t>เงินสดจ่ายเพื่อซื้อโปรแกรมคอมพิวเตอร์</t>
  </si>
  <si>
    <t>ดอกเบี้ยรับ</t>
  </si>
  <si>
    <t>เงินให้กู้ยืมแก่บริษัทใหญ่</t>
  </si>
  <si>
    <t>รับชำระคืนเงินให้กู้ยืมแก่บริษัทใหญ่</t>
  </si>
  <si>
    <t>เงินสดสุทธิใช้ไปในกิจกรรมลงทุน</t>
  </si>
  <si>
    <t xml:space="preserve">กระแสเงินสดจากกิจกรรมจัดหาเงิน </t>
  </si>
  <si>
    <t>เงินกู้ยืมระยะสั้นจากกิจการที่เกี่ยวข้องกัน</t>
  </si>
  <si>
    <t>เงินสดรับจากเงินกู้ยืมระยะยาวจากสถาบันการเงิน</t>
  </si>
  <si>
    <t>เงินสดรับจากการออกหุ้นสามัญ</t>
  </si>
  <si>
    <t>เงินสดจ่ายคืนเงินกู้ยืมระยะสั้นจากสถาบันการเงิน</t>
  </si>
  <si>
    <t>เงินสดจ่ายคืนเงินกู้ยืมระยะสั้นจากกิจการที่เกี่ยวข้องกัน</t>
  </si>
  <si>
    <t>เงินสดจ่ายคืนเงินกู้ยืมระยะยาวจากสถาบันการเงิน</t>
  </si>
  <si>
    <t>เงินสดจ่ายชำระค่าธรรมเนียมเงินกู้ยืม</t>
  </si>
  <si>
    <t>เงินสดจ่ายชำระหนี้สินตามสัญญาเช่า</t>
  </si>
  <si>
    <t>เงินสดสุทธิได้มาจากกิจกรรมจัดหาเงิน</t>
  </si>
  <si>
    <t>เงินสดและรายการเทียบเท่าเงินสดเพิ่มขึ้นสุทธิ</t>
  </si>
  <si>
    <t>เงินสดและรายการเทียบเท่าเงินสดต้นปี</t>
  </si>
  <si>
    <t>เงินสดและรายการเทียบเท่าเงินสดสิ้นปี</t>
  </si>
  <si>
    <t>รายการที่ไม่ใช่เงินสด</t>
  </si>
  <si>
    <t xml:space="preserve">รายการที่มิใช่เงินสดที่มีสาระสำคัญมีดังนี้ </t>
  </si>
  <si>
    <t>การได้มาซึ่งสินทรัพย์สิทธิการใช้</t>
  </si>
  <si>
    <t>การได้มาซึ่งการโอนย้ายพนักงานจากกิจการที่เกี่ยวข้องกัน</t>
  </si>
  <si>
    <t>การได้มาซึ่งส่วนปรับปรุงอาคารและอุปกรณ์โดยที่ยัง</t>
  </si>
  <si>
    <t xml:space="preserve">   ไม่ได้ชำระเงินสด</t>
  </si>
  <si>
    <t>การได้มาซึ่งโปรแกรมคอมพิวเตอร์โดยที่ยังไม่ได้ชำระเป็นเงินสด</t>
  </si>
  <si>
    <t>เงินสดจ่ายซื้อสินทรัพย์ทางการเงินที่วัดมูลค่า</t>
  </si>
  <si>
    <t>เงินสดรับจากการขายสินทรัพย์ทางการเงินที่วัดมูลค่า</t>
  </si>
  <si>
    <t>เงินสดรับจากพนักงานลาออกโครงการสะสมหุ้นสำหรับพนักงาน</t>
  </si>
  <si>
    <t>หมายเหตุประกอบงบการเงินในหน้า 15 ถึง 65 เป็นส่วนหนึ่งของงบการเงินนี้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</si>
</sst>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;&quot;-&quot;;@"/>
    <numFmt numFmtId="167" formatCode="#,##0;\(#,##0\)"/>
    <numFmt numFmtId="168" formatCode="#,##0;\(#,##0\);\-"/>
    <numFmt numFmtId="169" formatCode="_(* #,##0_);_(* \(#,##0\);_(* &quot;-&quot;??_);_(@_)"/>
    <numFmt numFmtId="170" formatCode="_(* #,##0.00_);_(* \(#,##0.00\);_(* &quot;-&quot;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b/>
      <sz val="14"/>
      <name val="Browallia New"/>
      <family val="2"/>
    </font>
    <font>
      <sz val="14"/>
      <name val="Browallia New"/>
      <family val="2"/>
    </font>
    <font>
      <b/>
      <u/>
      <sz val="14"/>
      <name val="Browallia New"/>
      <family val="2"/>
    </font>
    <font>
      <sz val="10"/>
      <name val="MS Sans Serif"/>
      <family val="2"/>
      <charset val="222"/>
    </font>
    <font>
      <sz val="14"/>
      <color rgb="FF000000"/>
      <name val="Browallia New"/>
      <family val="2"/>
    </font>
    <font>
      <sz val="14"/>
      <color rgb="FFFF0000"/>
      <name val="Browallia New"/>
      <family val="2"/>
    </font>
    <font>
      <sz val="10"/>
      <name val="Arial"/>
      <family val="2"/>
    </font>
    <font>
      <sz val="14"/>
      <color theme="1"/>
      <name val="Browallia New"/>
      <family val="2"/>
    </font>
    <font>
      <b/>
      <sz val="14"/>
      <color theme="1"/>
      <name val="Browallia New"/>
      <family val="2"/>
    </font>
    <font>
      <b/>
      <u/>
      <sz val="14"/>
      <color theme="1"/>
      <name val="Browallia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6" fillId="0" borderId="0"/>
    <xf numFmtId="43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9" fillId="0" borderId="0"/>
    <xf numFmtId="43" fontId="2" fillId="0" borderId="0" applyFont="0" applyFill="0" applyBorder="0" applyAlignment="0" applyProtection="0"/>
  </cellStyleXfs>
  <cellXfs count="175">
    <xf numFmtId="0" fontId="0" fillId="0" borderId="0" xfId="0"/>
    <xf numFmtId="166" fontId="3" fillId="0" borderId="1" xfId="2" quotePrefix="1" applyNumberFormat="1" applyFont="1" applyFill="1" applyBorder="1" applyAlignment="1">
      <alignment horizontal="right" vertical="center"/>
    </xf>
    <xf numFmtId="166" fontId="4" fillId="0" borderId="0" xfId="2" applyNumberFormat="1" applyFont="1" applyFill="1" applyBorder="1" applyAlignment="1">
      <alignment horizontal="right" vertical="center"/>
    </xf>
    <xf numFmtId="166" fontId="4" fillId="0" borderId="1" xfId="2" applyNumberFormat="1" applyFont="1" applyFill="1" applyBorder="1" applyAlignment="1">
      <alignment horizontal="right" vertical="center"/>
    </xf>
    <xf numFmtId="169" fontId="4" fillId="0" borderId="0" xfId="2" applyNumberFormat="1" applyFont="1" applyFill="1" applyAlignment="1">
      <alignment horizontal="left" vertical="center"/>
    </xf>
    <xf numFmtId="0" fontId="4" fillId="0" borderId="0" xfId="2" applyNumberFormat="1" applyFont="1" applyFill="1" applyAlignment="1">
      <alignment horizontal="center" vertical="center"/>
    </xf>
    <xf numFmtId="169" fontId="4" fillId="0" borderId="0" xfId="2" applyNumberFormat="1" applyFont="1" applyFill="1" applyAlignment="1">
      <alignment horizontal="center" vertical="center"/>
    </xf>
    <xf numFmtId="169" fontId="4" fillId="0" borderId="0" xfId="2" applyNumberFormat="1" applyFont="1" applyFill="1" applyAlignment="1">
      <alignment vertical="center"/>
    </xf>
    <xf numFmtId="169" fontId="3" fillId="0" borderId="0" xfId="2" quotePrefix="1" applyNumberFormat="1" applyFont="1" applyFill="1" applyAlignment="1">
      <alignment horizontal="left" vertical="center"/>
    </xf>
    <xf numFmtId="0" fontId="3" fillId="0" borderId="0" xfId="2" quotePrefix="1" applyNumberFormat="1" applyFont="1" applyFill="1" applyAlignment="1">
      <alignment horizontal="center" vertical="center"/>
    </xf>
    <xf numFmtId="164" fontId="3" fillId="0" borderId="0" xfId="2" quotePrefix="1" applyNumberFormat="1" applyFont="1" applyFill="1" applyBorder="1" applyAlignment="1">
      <alignment horizontal="right" vertical="center"/>
    </xf>
    <xf numFmtId="164" fontId="3" fillId="0" borderId="1" xfId="2" quotePrefix="1" applyNumberFormat="1" applyFont="1" applyFill="1" applyBorder="1" applyAlignment="1">
      <alignment horizontal="right" vertical="center"/>
    </xf>
    <xf numFmtId="164" fontId="4" fillId="0" borderId="0" xfId="2" applyNumberFormat="1" applyFont="1" applyFill="1" applyBorder="1" applyAlignment="1">
      <alignment horizontal="right" vertical="center"/>
    </xf>
    <xf numFmtId="164" fontId="4" fillId="0" borderId="1" xfId="2" applyNumberFormat="1" applyFont="1" applyFill="1" applyBorder="1" applyAlignment="1">
      <alignment horizontal="right" vertical="center"/>
    </xf>
    <xf numFmtId="164" fontId="4" fillId="0" borderId="2" xfId="2" applyNumberFormat="1" applyFont="1" applyFill="1" applyBorder="1" applyAlignment="1">
      <alignment horizontal="right" vertical="center"/>
    </xf>
    <xf numFmtId="170" fontId="4" fillId="0" borderId="0" xfId="2" applyNumberFormat="1" applyFont="1" applyFill="1" applyBorder="1" applyAlignment="1">
      <alignment horizontal="right" vertical="center"/>
    </xf>
    <xf numFmtId="164" fontId="4" fillId="0" borderId="0" xfId="2" applyNumberFormat="1" applyFont="1" applyFill="1" applyAlignment="1">
      <alignment horizontal="right" vertical="center"/>
    </xf>
    <xf numFmtId="164" fontId="4" fillId="0" borderId="0" xfId="9" applyNumberFormat="1" applyFont="1" applyFill="1" applyBorder="1" applyAlignment="1">
      <alignment horizontal="right" vertical="center"/>
    </xf>
    <xf numFmtId="164" fontId="3" fillId="0" borderId="1" xfId="2" quotePrefix="1" applyNumberFormat="1" applyFont="1" applyFill="1" applyBorder="1" applyAlignment="1">
      <alignment horizontal="right" vertical="top"/>
    </xf>
    <xf numFmtId="164" fontId="3" fillId="0" borderId="0" xfId="2" quotePrefix="1" applyNumberFormat="1" applyFont="1" applyFill="1" applyBorder="1" applyAlignment="1">
      <alignment horizontal="right" vertical="top"/>
    </xf>
    <xf numFmtId="164" fontId="3" fillId="0" borderId="0" xfId="2" quotePrefix="1" applyNumberFormat="1" applyFont="1" applyFill="1" applyBorder="1" applyAlignment="1">
      <alignment horizontal="left" vertical="top"/>
    </xf>
    <xf numFmtId="164" fontId="10" fillId="0" borderId="0" xfId="7" applyNumberFormat="1" applyFont="1" applyFill="1" applyAlignment="1">
      <alignment horizontal="right" vertical="center"/>
    </xf>
    <xf numFmtId="164" fontId="10" fillId="0" borderId="0" xfId="7" applyNumberFormat="1" applyFont="1" applyFill="1" applyAlignment="1">
      <alignment vertical="center"/>
    </xf>
    <xf numFmtId="164" fontId="11" fillId="0" borderId="0" xfId="7" applyNumberFormat="1" applyFont="1" applyFill="1" applyAlignment="1">
      <alignment horizontal="right" vertical="center"/>
    </xf>
    <xf numFmtId="164" fontId="10" fillId="0" borderId="0" xfId="7" applyNumberFormat="1" applyFont="1" applyFill="1" applyBorder="1" applyAlignment="1">
      <alignment horizontal="right" vertical="center"/>
    </xf>
    <xf numFmtId="164" fontId="10" fillId="0" borderId="0" xfId="7" applyNumberFormat="1" applyFont="1" applyFill="1" applyAlignment="1">
      <alignment horizontal="centerContinuous" vertical="center"/>
    </xf>
    <xf numFmtId="164" fontId="10" fillId="0" borderId="1" xfId="7" applyNumberFormat="1" applyFont="1" applyFill="1" applyBorder="1" applyAlignment="1">
      <alignment horizontal="right" vertical="center"/>
    </xf>
    <xf numFmtId="164" fontId="10" fillId="0" borderId="1" xfId="7" applyNumberFormat="1" applyFont="1" applyFill="1" applyBorder="1" applyAlignment="1">
      <alignment horizontal="centerContinuous" vertical="center"/>
    </xf>
    <xf numFmtId="164" fontId="10" fillId="0" borderId="5" xfId="7" applyNumberFormat="1" applyFont="1" applyFill="1" applyBorder="1" applyAlignment="1">
      <alignment horizontal="right" vertical="center"/>
    </xf>
    <xf numFmtId="164" fontId="10" fillId="0" borderId="5" xfId="7" applyNumberFormat="1" applyFont="1" applyFill="1" applyBorder="1" applyAlignment="1">
      <alignment horizontal="centerContinuous" vertical="center"/>
    </xf>
    <xf numFmtId="164" fontId="10" fillId="0" borderId="0" xfId="7" applyNumberFormat="1" applyFont="1" applyFill="1" applyBorder="1" applyAlignment="1">
      <alignment horizontal="centerContinuous" vertical="center"/>
    </xf>
    <xf numFmtId="164" fontId="11" fillId="0" borderId="0" xfId="7" applyNumberFormat="1" applyFont="1" applyFill="1" applyBorder="1" applyAlignment="1">
      <alignment horizontal="right" vertical="center"/>
    </xf>
    <xf numFmtId="164" fontId="11" fillId="0" borderId="0" xfId="7" quotePrefix="1" applyNumberFormat="1" applyFont="1" applyFill="1" applyBorder="1" applyAlignment="1">
      <alignment horizontal="right" vertical="center"/>
    </xf>
    <xf numFmtId="164" fontId="11" fillId="0" borderId="1" xfId="7" applyNumberFormat="1" applyFont="1" applyFill="1" applyBorder="1" applyAlignment="1">
      <alignment horizontal="right" vertical="center"/>
    </xf>
    <xf numFmtId="0" fontId="11" fillId="0" borderId="0" xfId="2" applyNumberFormat="1" applyFont="1" applyFill="1" applyAlignment="1">
      <alignment horizontal="left" vertical="center"/>
    </xf>
    <xf numFmtId="0" fontId="11" fillId="0" borderId="0" xfId="2" applyNumberFormat="1" applyFont="1" applyFill="1" applyAlignment="1">
      <alignment horizontal="center" vertical="center"/>
    </xf>
    <xf numFmtId="169" fontId="10" fillId="0" borderId="0" xfId="2" applyNumberFormat="1" applyFont="1" applyFill="1" applyAlignment="1">
      <alignment horizontal="center" vertical="center"/>
    </xf>
    <xf numFmtId="164" fontId="10" fillId="0" borderId="0" xfId="2" applyNumberFormat="1" applyFont="1" applyFill="1" applyBorder="1" applyAlignment="1">
      <alignment horizontal="right" vertical="center"/>
    </xf>
    <xf numFmtId="164" fontId="10" fillId="0" borderId="0" xfId="2" applyNumberFormat="1" applyFont="1" applyFill="1" applyAlignment="1">
      <alignment horizontal="right" vertical="center"/>
    </xf>
    <xf numFmtId="169" fontId="10" fillId="0" borderId="0" xfId="2" applyNumberFormat="1" applyFont="1" applyFill="1" applyAlignment="1">
      <alignment vertical="center"/>
    </xf>
    <xf numFmtId="169" fontId="10" fillId="0" borderId="0" xfId="2" applyNumberFormat="1" applyFont="1" applyFill="1" applyAlignment="1">
      <alignment vertical="top"/>
    </xf>
    <xf numFmtId="0" fontId="11" fillId="0" borderId="0" xfId="2" quotePrefix="1" applyNumberFormat="1" applyFont="1" applyFill="1" applyAlignment="1">
      <alignment horizontal="left" vertical="top"/>
    </xf>
    <xf numFmtId="0" fontId="11" fillId="0" borderId="0" xfId="2" quotePrefix="1" applyNumberFormat="1" applyFont="1" applyFill="1" applyAlignment="1">
      <alignment horizontal="center" vertical="top"/>
    </xf>
    <xf numFmtId="169" fontId="10" fillId="0" borderId="0" xfId="2" applyNumberFormat="1" applyFont="1" applyFill="1" applyAlignment="1">
      <alignment horizontal="center" vertical="top"/>
    </xf>
    <xf numFmtId="164" fontId="10" fillId="0" borderId="0" xfId="2" applyNumberFormat="1" applyFont="1" applyFill="1" applyBorder="1" applyAlignment="1">
      <alignment horizontal="right" vertical="top"/>
    </xf>
    <xf numFmtId="0" fontId="3" fillId="0" borderId="0" xfId="1" applyFont="1" applyAlignment="1">
      <alignment horizontal="left" vertical="center"/>
    </xf>
    <xf numFmtId="0" fontId="3" fillId="0" borderId="0" xfId="1" applyFont="1"/>
    <xf numFmtId="0" fontId="4" fillId="0" borderId="0" xfId="1" applyFont="1"/>
    <xf numFmtId="0" fontId="3" fillId="0" borderId="1" xfId="1" applyFont="1" applyBorder="1" applyAlignment="1">
      <alignment horizontal="left" vertical="center"/>
    </xf>
    <xf numFmtId="0" fontId="3" fillId="0" borderId="1" xfId="1" applyFont="1" applyBorder="1"/>
    <xf numFmtId="0" fontId="4" fillId="0" borderId="1" xfId="1" applyFont="1" applyBorder="1"/>
    <xf numFmtId="0" fontId="4" fillId="0" borderId="0" xfId="1" applyFont="1" applyAlignment="1">
      <alignment horizontal="center" vertical="center"/>
    </xf>
    <xf numFmtId="164" fontId="3" fillId="0" borderId="0" xfId="1" quotePrefix="1" applyNumberFormat="1" applyFont="1" applyAlignment="1">
      <alignment horizontal="right" vertical="top"/>
    </xf>
    <xf numFmtId="164" fontId="4" fillId="0" borderId="0" xfId="1" applyNumberFormat="1" applyFont="1" applyAlignment="1">
      <alignment horizontal="center" vertical="center"/>
    </xf>
    <xf numFmtId="0" fontId="3" fillId="0" borderId="1" xfId="3" applyFont="1" applyBorder="1" applyAlignment="1">
      <alignment horizontal="center" vertical="top"/>
    </xf>
    <xf numFmtId="0" fontId="3" fillId="0" borderId="0" xfId="3" applyFont="1" applyAlignment="1">
      <alignment horizontal="center" vertical="top"/>
    </xf>
    <xf numFmtId="164" fontId="5" fillId="0" borderId="0" xfId="3" applyNumberFormat="1" applyFont="1" applyAlignment="1">
      <alignment horizontal="center" vertical="top"/>
    </xf>
    <xf numFmtId="164" fontId="5" fillId="0" borderId="0" xfId="3" applyNumberFormat="1" applyFont="1" applyAlignment="1">
      <alignment horizontal="left" vertical="top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164" fontId="4" fillId="0" borderId="0" xfId="1" applyNumberFormat="1" applyFont="1"/>
    <xf numFmtId="0" fontId="4" fillId="0" borderId="0" xfId="1" applyFont="1" applyAlignment="1">
      <alignment horizontal="left" vertical="center" wrapText="1"/>
    </xf>
    <xf numFmtId="0" fontId="4" fillId="0" borderId="0" xfId="3" applyFont="1" applyAlignment="1">
      <alignment horizontal="center" vertical="center"/>
    </xf>
    <xf numFmtId="164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horizontal="left" vertical="center" wrapText="1"/>
    </xf>
    <xf numFmtId="164" fontId="4" fillId="0" borderId="1" xfId="1" applyNumberFormat="1" applyFont="1" applyBorder="1"/>
    <xf numFmtId="0" fontId="4" fillId="0" borderId="0" xfId="1" applyFont="1" applyAlignment="1">
      <alignment vertical="top"/>
    </xf>
    <xf numFmtId="167" fontId="4" fillId="0" borderId="0" xfId="3" applyNumberFormat="1" applyFont="1" applyAlignment="1">
      <alignment vertical="top"/>
    </xf>
    <xf numFmtId="167" fontId="4" fillId="0" borderId="0" xfId="3" applyNumberFormat="1" applyFont="1" applyAlignment="1">
      <alignment horizontal="center" vertical="top"/>
    </xf>
    <xf numFmtId="0" fontId="4" fillId="0" borderId="1" xfId="1" applyFont="1" applyBorder="1" applyAlignment="1">
      <alignment vertical="center"/>
    </xf>
    <xf numFmtId="168" fontId="4" fillId="0" borderId="1" xfId="1" applyNumberFormat="1" applyFont="1" applyBorder="1"/>
    <xf numFmtId="168" fontId="4" fillId="0" borderId="0" xfId="1" applyNumberFormat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164" fontId="4" fillId="0" borderId="2" xfId="1" applyNumberFormat="1" applyFont="1" applyBorder="1"/>
    <xf numFmtId="0" fontId="3" fillId="0" borderId="0" xfId="1" applyFont="1" applyAlignment="1">
      <alignment vertical="center"/>
    </xf>
    <xf numFmtId="167" fontId="4" fillId="0" borderId="0" xfId="3" applyNumberFormat="1" applyFont="1" applyAlignment="1">
      <alignment vertical="center"/>
    </xf>
    <xf numFmtId="0" fontId="11" fillId="0" borderId="0" xfId="1" applyFont="1" applyAlignment="1">
      <alignment vertical="center"/>
    </xf>
    <xf numFmtId="0" fontId="10" fillId="0" borderId="0" xfId="6" applyFont="1" applyAlignment="1">
      <alignment vertical="center"/>
    </xf>
    <xf numFmtId="167" fontId="10" fillId="0" borderId="0" xfId="6" applyNumberFormat="1" applyFont="1" applyAlignment="1">
      <alignment vertical="center"/>
    </xf>
    <xf numFmtId="167" fontId="12" fillId="0" borderId="0" xfId="6" applyNumberFormat="1" applyFont="1" applyAlignment="1">
      <alignment horizontal="center" vertical="center"/>
    </xf>
    <xf numFmtId="164" fontId="10" fillId="0" borderId="0" xfId="6" applyNumberFormat="1" applyFont="1" applyAlignment="1">
      <alignment vertical="center"/>
    </xf>
    <xf numFmtId="164" fontId="10" fillId="0" borderId="0" xfId="6" applyNumberFormat="1" applyFont="1" applyAlignment="1">
      <alignment horizontal="right" vertical="center"/>
    </xf>
    <xf numFmtId="0" fontId="11" fillId="0" borderId="0" xfId="6" applyFont="1" applyAlignment="1">
      <alignment horizontal="left" vertical="center"/>
    </xf>
    <xf numFmtId="167" fontId="11" fillId="0" borderId="0" xfId="6" applyNumberFormat="1" applyFont="1" applyAlignment="1">
      <alignment horizontal="left" vertical="center"/>
    </xf>
    <xf numFmtId="167" fontId="10" fillId="0" borderId="0" xfId="6" applyNumberFormat="1" applyFont="1" applyAlignment="1">
      <alignment horizontal="centerContinuous" vertical="center"/>
    </xf>
    <xf numFmtId="164" fontId="10" fillId="0" borderId="0" xfId="6" applyNumberFormat="1" applyFont="1" applyAlignment="1">
      <alignment horizontal="centerContinuous" vertical="center"/>
    </xf>
    <xf numFmtId="167" fontId="3" fillId="0" borderId="1" xfId="6" applyNumberFormat="1" applyFont="1" applyBorder="1" applyAlignment="1">
      <alignment horizontal="left" vertical="center"/>
    </xf>
    <xf numFmtId="0" fontId="11" fillId="0" borderId="1" xfId="6" applyFont="1" applyBorder="1" applyAlignment="1">
      <alignment horizontal="left" vertical="center"/>
    </xf>
    <xf numFmtId="167" fontId="11" fillId="0" borderId="1" xfId="6" applyNumberFormat="1" applyFont="1" applyBorder="1" applyAlignment="1">
      <alignment horizontal="left" vertical="center"/>
    </xf>
    <xf numFmtId="167" fontId="10" fillId="0" borderId="1" xfId="6" applyNumberFormat="1" applyFont="1" applyBorder="1" applyAlignment="1">
      <alignment horizontal="centerContinuous" vertical="center"/>
    </xf>
    <xf numFmtId="164" fontId="10" fillId="0" borderId="1" xfId="6" applyNumberFormat="1" applyFont="1" applyBorder="1" applyAlignment="1">
      <alignment horizontal="centerContinuous" vertical="center"/>
    </xf>
    <xf numFmtId="0" fontId="11" fillId="0" borderId="5" xfId="6" applyFont="1" applyBorder="1" applyAlignment="1">
      <alignment horizontal="left" vertical="center"/>
    </xf>
    <xf numFmtId="167" fontId="11" fillId="0" borderId="5" xfId="6" applyNumberFormat="1" applyFont="1" applyBorder="1" applyAlignment="1">
      <alignment horizontal="left" vertical="center"/>
    </xf>
    <xf numFmtId="167" fontId="10" fillId="0" borderId="5" xfId="6" applyNumberFormat="1" applyFont="1" applyBorder="1" applyAlignment="1">
      <alignment horizontal="centerContinuous" vertical="center"/>
    </xf>
    <xf numFmtId="164" fontId="10" fillId="0" borderId="5" xfId="6" applyNumberFormat="1" applyFont="1" applyBorder="1" applyAlignment="1">
      <alignment horizontal="centerContinuous" vertical="center"/>
    </xf>
    <xf numFmtId="164" fontId="11" fillId="0" borderId="0" xfId="6" applyNumberFormat="1" applyFont="1" applyAlignment="1">
      <alignment horizontal="center" vertical="center"/>
    </xf>
    <xf numFmtId="164" fontId="11" fillId="0" borderId="1" xfId="6" applyNumberFormat="1" applyFont="1" applyBorder="1" applyAlignment="1">
      <alignment horizontal="center" vertical="center"/>
    </xf>
    <xf numFmtId="0" fontId="11" fillId="0" borderId="0" xfId="6" applyFont="1" applyAlignment="1">
      <alignment horizontal="center" vertical="center"/>
    </xf>
    <xf numFmtId="167" fontId="11" fillId="0" borderId="0" xfId="6" applyNumberFormat="1" applyFont="1" applyAlignment="1">
      <alignment horizontal="center" vertical="center"/>
    </xf>
    <xf numFmtId="164" fontId="11" fillId="0" borderId="0" xfId="6" applyNumberFormat="1" applyFont="1" applyAlignment="1">
      <alignment horizontal="right" vertical="center"/>
    </xf>
    <xf numFmtId="164" fontId="11" fillId="0" borderId="4" xfId="6" applyNumberFormat="1" applyFont="1" applyBorder="1" applyAlignment="1">
      <alignment horizontal="center" vertical="center"/>
    </xf>
    <xf numFmtId="164" fontId="11" fillId="0" borderId="0" xfId="6" quotePrefix="1" applyNumberFormat="1" applyFont="1" applyAlignment="1">
      <alignment horizontal="right" vertical="center"/>
    </xf>
    <xf numFmtId="0" fontId="11" fillId="0" borderId="1" xfId="1" applyFont="1" applyBorder="1" applyAlignment="1">
      <alignment horizontal="center" vertical="center"/>
    </xf>
    <xf numFmtId="164" fontId="11" fillId="0" borderId="1" xfId="6" applyNumberFormat="1" applyFont="1" applyBorder="1" applyAlignment="1">
      <alignment horizontal="right" vertical="center"/>
    </xf>
    <xf numFmtId="0" fontId="11" fillId="0" borderId="0" xfId="6" quotePrefix="1" applyFont="1" applyAlignment="1">
      <alignment horizontal="left" vertical="center"/>
    </xf>
    <xf numFmtId="167" fontId="3" fillId="0" borderId="0" xfId="6" quotePrefix="1" applyNumberFormat="1" applyFont="1" applyAlignment="1">
      <alignment horizontal="left" vertical="center"/>
    </xf>
    <xf numFmtId="167" fontId="4" fillId="0" borderId="0" xfId="6" quotePrefix="1" applyNumberFormat="1" applyFont="1" applyAlignment="1">
      <alignment horizontal="left" vertical="center"/>
    </xf>
    <xf numFmtId="167" fontId="4" fillId="0" borderId="0" xfId="6" applyNumberFormat="1" applyFont="1" applyAlignment="1">
      <alignment vertical="center"/>
    </xf>
    <xf numFmtId="164" fontId="4" fillId="0" borderId="1" xfId="8" applyNumberFormat="1" applyFont="1" applyBorder="1" applyAlignment="1">
      <alignment horizontal="right" vertical="center"/>
    </xf>
    <xf numFmtId="164" fontId="3" fillId="0" borderId="0" xfId="6" applyNumberFormat="1" applyFont="1" applyAlignment="1">
      <alignment horizontal="right" vertical="center"/>
    </xf>
    <xf numFmtId="164" fontId="4" fillId="0" borderId="1" xfId="6" applyNumberFormat="1" applyFont="1" applyBorder="1" applyAlignment="1">
      <alignment horizontal="right" vertical="center"/>
    </xf>
    <xf numFmtId="169" fontId="4" fillId="0" borderId="1" xfId="2" applyNumberFormat="1" applyFont="1" applyFill="1" applyBorder="1" applyAlignment="1">
      <alignment vertical="center"/>
    </xf>
    <xf numFmtId="169" fontId="4" fillId="0" borderId="2" xfId="2" applyNumberFormat="1" applyFont="1" applyFill="1" applyBorder="1" applyAlignment="1">
      <alignment vertical="center"/>
    </xf>
    <xf numFmtId="0" fontId="11" fillId="0" borderId="0" xfId="6" quotePrefix="1" applyFont="1" applyAlignment="1">
      <alignment horizontal="left" vertical="top"/>
    </xf>
    <xf numFmtId="0" fontId="7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166" fontId="4" fillId="0" borderId="0" xfId="1" applyNumberFormat="1" applyFont="1" applyAlignment="1">
      <alignment horizontal="right" vertical="center"/>
    </xf>
    <xf numFmtId="0" fontId="3" fillId="0" borderId="1" xfId="1" applyFont="1" applyBorder="1" applyAlignment="1">
      <alignment vertical="center"/>
    </xf>
    <xf numFmtId="166" fontId="4" fillId="0" borderId="1" xfId="1" applyNumberFormat="1" applyFont="1" applyBorder="1" applyAlignment="1">
      <alignment horizontal="right" vertical="center"/>
    </xf>
    <xf numFmtId="164" fontId="4" fillId="0" borderId="0" xfId="1" applyNumberFormat="1" applyFont="1" applyAlignment="1">
      <alignment horizontal="right" vertical="center"/>
    </xf>
    <xf numFmtId="164" fontId="4" fillId="0" borderId="0" xfId="1" applyNumberFormat="1" applyFont="1" applyAlignment="1">
      <alignment vertical="center"/>
    </xf>
    <xf numFmtId="164" fontId="3" fillId="0" borderId="0" xfId="1" quotePrefix="1" applyNumberFormat="1" applyFont="1" applyAlignment="1">
      <alignment horizontal="right" vertical="center"/>
    </xf>
    <xf numFmtId="0" fontId="3" fillId="0" borderId="1" xfId="3" applyFont="1" applyBorder="1" applyAlignment="1">
      <alignment horizontal="center" vertical="center"/>
    </xf>
    <xf numFmtId="167" fontId="5" fillId="0" borderId="0" xfId="3" applyNumberFormat="1" applyFont="1" applyAlignment="1">
      <alignment horizontal="center" vertical="center"/>
    </xf>
    <xf numFmtId="164" fontId="5" fillId="0" borderId="0" xfId="3" applyNumberFormat="1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0" xfId="4" applyFont="1" applyAlignment="1">
      <alignment vertical="center"/>
    </xf>
    <xf numFmtId="164" fontId="4" fillId="0" borderId="0" xfId="1" applyNumberFormat="1" applyFont="1" applyAlignment="1">
      <alignment horizontal="right" vertical="center" wrapText="1"/>
    </xf>
    <xf numFmtId="164" fontId="4" fillId="0" borderId="0" xfId="1" applyNumberFormat="1" applyFont="1" applyAlignment="1">
      <alignment horizontal="center" vertical="center" wrapText="1"/>
    </xf>
    <xf numFmtId="0" fontId="4" fillId="0" borderId="0" xfId="4" applyFont="1" applyAlignment="1">
      <alignment horizontal="left" vertical="center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/>
    </xf>
    <xf numFmtId="0" fontId="3" fillId="0" borderId="0" xfId="4" quotePrefix="1" applyFont="1" applyAlignment="1">
      <alignment horizontal="left" vertical="center"/>
    </xf>
    <xf numFmtId="164" fontId="4" fillId="0" borderId="1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7" fontId="4" fillId="0" borderId="0" xfId="3" applyNumberFormat="1" applyFont="1" applyAlignment="1">
      <alignment horizontal="center" vertical="center"/>
    </xf>
    <xf numFmtId="166" fontId="4" fillId="0" borderId="0" xfId="3" applyNumberFormat="1" applyFont="1" applyAlignment="1">
      <alignment horizontal="right" vertical="center"/>
    </xf>
    <xf numFmtId="0" fontId="4" fillId="0" borderId="0" xfId="4" applyFont="1" applyAlignment="1">
      <alignment horizontal="center" vertical="center"/>
    </xf>
    <xf numFmtId="0" fontId="4" fillId="0" borderId="0" xfId="4" applyFont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3" fillId="0" borderId="0" xfId="4" applyFont="1" applyAlignment="1">
      <alignment horizontal="left" vertical="center"/>
    </xf>
    <xf numFmtId="164" fontId="4" fillId="0" borderId="2" xfId="1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vertical="center"/>
    </xf>
    <xf numFmtId="0" fontId="3" fillId="0" borderId="0" xfId="1" quotePrefix="1" applyFont="1" applyAlignment="1">
      <alignment horizontal="left" vertical="center"/>
    </xf>
    <xf numFmtId="166" fontId="3" fillId="0" borderId="0" xfId="1" quotePrefix="1" applyNumberFormat="1" applyFont="1" applyAlignment="1">
      <alignment horizontal="left" vertical="center"/>
    </xf>
    <xf numFmtId="0" fontId="4" fillId="0" borderId="0" xfId="1" applyFont="1" applyAlignment="1">
      <alignment horizontal="centerContinuous" vertical="center"/>
    </xf>
    <xf numFmtId="166" fontId="3" fillId="0" borderId="0" xfId="1" applyNumberFormat="1" applyFont="1" applyAlignment="1">
      <alignment horizontal="left" vertical="center"/>
    </xf>
    <xf numFmtId="166" fontId="3" fillId="0" borderId="1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Continuous" vertical="center"/>
    </xf>
    <xf numFmtId="164" fontId="4" fillId="0" borderId="0" xfId="1" applyNumberFormat="1" applyFont="1" applyAlignment="1">
      <alignment horizontal="centerContinuous" vertical="center"/>
    </xf>
    <xf numFmtId="164" fontId="5" fillId="0" borderId="0" xfId="1" applyNumberFormat="1" applyFont="1" applyAlignment="1">
      <alignment horizontal="center" vertical="center"/>
    </xf>
    <xf numFmtId="0" fontId="3" fillId="0" borderId="0" xfId="3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4" fillId="0" borderId="0" xfId="3" applyNumberFormat="1" applyFont="1" applyAlignment="1">
      <alignment horizontal="center" vertical="center"/>
    </xf>
    <xf numFmtId="0" fontId="4" fillId="0" borderId="0" xfId="3" applyFont="1" applyAlignment="1">
      <alignment vertical="center"/>
    </xf>
    <xf numFmtId="164" fontId="3" fillId="0" borderId="0" xfId="3" applyNumberFormat="1" applyFont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3" fillId="0" borderId="0" xfId="3" applyFont="1" applyAlignment="1">
      <alignment vertical="center"/>
    </xf>
    <xf numFmtId="0" fontId="3" fillId="0" borderId="1" xfId="3" applyFont="1" applyBorder="1" applyAlignment="1">
      <alignment horizontal="left" vertical="center"/>
    </xf>
    <xf numFmtId="0" fontId="3" fillId="0" borderId="1" xfId="3" applyFont="1" applyBorder="1" applyAlignment="1">
      <alignment vertical="center"/>
    </xf>
    <xf numFmtId="0" fontId="4" fillId="0" borderId="1" xfId="3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70" fontId="4" fillId="0" borderId="0" xfId="3" applyNumberFormat="1" applyFont="1" applyAlignment="1">
      <alignment horizontal="center" vertical="center"/>
    </xf>
    <xf numFmtId="164" fontId="4" fillId="0" borderId="0" xfId="3" applyNumberFormat="1" applyFont="1" applyAlignment="1">
      <alignment vertical="center"/>
    </xf>
    <xf numFmtId="166" fontId="4" fillId="0" borderId="0" xfId="3" applyNumberFormat="1" applyFont="1" applyAlignment="1">
      <alignment vertical="center"/>
    </xf>
    <xf numFmtId="166" fontId="4" fillId="0" borderId="0" xfId="1" applyNumberFormat="1" applyFont="1" applyAlignment="1">
      <alignment vertical="center"/>
    </xf>
    <xf numFmtId="170" fontId="4" fillId="0" borderId="0" xfId="1" applyNumberFormat="1" applyFont="1" applyAlignment="1">
      <alignment horizontal="right" vertical="center"/>
    </xf>
    <xf numFmtId="167" fontId="4" fillId="0" borderId="0" xfId="3" applyNumberFormat="1" applyFont="1" applyAlignment="1">
      <alignment horizontal="center" vertical="center"/>
    </xf>
    <xf numFmtId="0" fontId="4" fillId="0" borderId="1" xfId="1" applyFont="1" applyBorder="1" applyAlignment="1">
      <alignment horizontal="justify" vertical="center"/>
    </xf>
    <xf numFmtId="164" fontId="11" fillId="0" borderId="1" xfId="6" applyNumberFormat="1" applyFont="1" applyBorder="1" applyAlignment="1">
      <alignment horizontal="center" vertical="center"/>
    </xf>
    <xf numFmtId="0" fontId="10" fillId="0" borderId="1" xfId="6" applyFont="1" applyBorder="1" applyAlignment="1">
      <alignment horizontal="left" vertical="center"/>
    </xf>
    <xf numFmtId="0" fontId="4" fillId="0" borderId="0" xfId="1" applyFont="1" applyAlignment="1">
      <alignment horizontal="left" vertical="center" wrapText="1"/>
    </xf>
  </cellXfs>
  <cellStyles count="10">
    <cellStyle name="Comma 2 7" xfId="2" xr:uid="{A44E0E94-216A-4B2B-A5FC-653C56C7DF22}"/>
    <cellStyle name="Comma 3 2 13" xfId="9" xr:uid="{91120DC1-197F-45AD-91F3-53446F1EC1A4}"/>
    <cellStyle name="Comma 3 2 2" xfId="7" xr:uid="{16CA6906-F156-4BF3-B1DD-E71C6C794144}"/>
    <cellStyle name="Comma 8" xfId="5" xr:uid="{7EA4205E-E348-494C-ABFF-744C55A51D61}"/>
    <cellStyle name="Normal" xfId="0" builtinId="0"/>
    <cellStyle name="Normal 2 3" xfId="1" xr:uid="{B348E971-F178-4398-B09E-8A3128DA477D}"/>
    <cellStyle name="Normal 2 7" xfId="4" xr:uid="{C2CE4DB0-DDD0-4247-9748-211882E56693}"/>
    <cellStyle name="Normal 7 2" xfId="6" xr:uid="{8DA27D8C-68A1-4953-859E-98F481F32773}"/>
    <cellStyle name="Normal 9" xfId="3" xr:uid="{3098C247-3541-4949-866E-146AE2F275FE}"/>
    <cellStyle name="Normal_Major Q2'06" xfId="8" xr:uid="{5184FF52-48D4-4FCF-9231-A4FD38EC925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U-2003-98\TU-2003\TU-2003\DELTA-5\Del-2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f\C\Documents%20and%20Settings\Administrator\Application%20Data\Microsoft\Excel\C\C\C\C\E\Rack&#3626;&#3640;&#3619;&#3614;&#3621;\NewCPF\Cpf44\Old44\DataWork\C_Tower30\C_43_q1_sgv\DataWork\C_cpf15\BangkokFeedmill\FORM_C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Audit%20Department\AUDIT\Clients\Deva%20Property\01\Documents\Audit%20Paper\Q2'06\AUDIT\Clients\BRAV\01\Documents\Audit%20Papers\Documents%20and%20Settings\nuttinee\My%20Documents\Westpac\October9900_nc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nuengruetai\Desktop\JV%20TH\Documents%20and%20Settings\nuttinee\My%20Documents\Westpac\October9900_nc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AIGROUP\DAT\USER\MANAGE\CA\A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CBF7F75\October9900_n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ีย์ข้อมูลรายละเอียดต่างๆ"/>
      <sheetName val="925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-105"/>
      <sheetName val="แยกอายุสิทธิ์ 2013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finance"/>
      <sheetName val="Detail"/>
      <sheetName val="B-105"/>
      <sheetName val="DB"/>
      <sheetName val="October9900_nch"/>
      <sheetName val="Standing Data"/>
      <sheetName val="Transac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"/>
      <sheetName val="TAT"/>
      <sheetName val="Benefit"/>
      <sheetName val="TA (2)"/>
      <sheetName val="TAT (2)"/>
      <sheetName val="Account List"/>
      <sheetName val="P&amp;L"/>
      <sheetName val="I-Données_de_base"/>
      <sheetName val="PMT P&amp;L"/>
      <sheetName val="6.Asset Written off"/>
      <sheetName val="Selling and Admins (DONE)"/>
      <sheetName val="원재료"/>
      <sheetName val="ExRate"/>
      <sheetName val="MONTH"/>
      <sheetName val="Non-Statistical Sampling Master"/>
      <sheetName val="Two Step Revenue Testing Master"/>
      <sheetName val="Global Data"/>
      <sheetName val="Location Codes"/>
      <sheetName val="mov' Nov"/>
      <sheetName val="I-Basic Data"/>
      <sheetName val="US Codes"/>
      <sheetName val="ap"/>
      <sheetName val="Detail - PY"/>
      <sheetName val="Links"/>
      <sheetName val="Lead"/>
      <sheetName val="E-1 สรุป 31.12.15"/>
      <sheetName val="TA_(2)"/>
      <sheetName val="TAT_(2)"/>
      <sheetName val="E-1_สรุป_31_12_15"/>
      <sheetName val="Summary "/>
      <sheetName val="WAREHOUSE"/>
      <sheetName val="WIP"/>
      <sheetName val="Lease Register"/>
      <sheetName val="Example"/>
      <sheetName val="Details"/>
      <sheetName val="MAT"/>
      <sheetName val="TA_(2)1"/>
      <sheetName val="TAT_(2)1"/>
      <sheetName val="E-1_สรุป_31_12_151"/>
      <sheetName val="Summary_"/>
      <sheetName val="Lease_Register"/>
      <sheetName val="TA_(2)2"/>
      <sheetName val="TAT_(2)2"/>
      <sheetName val="E-1_สรุป_31_12_152"/>
      <sheetName val="Summary_1"/>
      <sheetName val="Lease_Register1"/>
      <sheetName val="SDAs_impact_datasources"/>
      <sheetName val="1 - Fiche Projet"/>
      <sheetName val="TA_(2)3"/>
      <sheetName val="TAT_(2)3"/>
      <sheetName val="E-1_สรุป_31_12_153"/>
      <sheetName val="Summary_2"/>
      <sheetName val="Lease_Register2"/>
      <sheetName val="TA_(2)4"/>
      <sheetName val="TAT_(2)4"/>
      <sheetName val="E-1_สรุป_31_12_154"/>
      <sheetName val="Summary_3"/>
      <sheetName val="Lease_Register3"/>
      <sheetName val="Movement"/>
      <sheetName val="Addition"/>
      <sheetName val="Amortization-Insurance"/>
      <sheetName val="AI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Detail"/>
      <sheetName val="I-2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5C182-7B32-44B3-B03F-1F2D8597C03A}">
  <dimension ref="A1:G129"/>
  <sheetViews>
    <sheetView topLeftCell="A127" zoomScaleNormal="100" zoomScaleSheetLayoutView="93" workbookViewId="0">
      <selection activeCell="C137" sqref="C137"/>
    </sheetView>
  </sheetViews>
  <sheetFormatPr defaultColWidth="8.140625" defaultRowHeight="20.45" customHeight="1" x14ac:dyDescent="0.25"/>
  <cols>
    <col min="1" max="1" width="1.7109375" style="72" customWidth="1"/>
    <col min="2" max="2" width="40.140625" style="72" customWidth="1"/>
    <col min="3" max="3" width="9.7109375" style="72" customWidth="1"/>
    <col min="4" max="4" width="1.140625" style="72" customWidth="1"/>
    <col min="5" max="5" width="13.7109375" style="117" customWidth="1"/>
    <col min="6" max="6" width="1.140625" style="72" customWidth="1"/>
    <col min="7" max="7" width="13.7109375" style="117" customWidth="1"/>
    <col min="8" max="16384" width="8.140625" style="72"/>
  </cols>
  <sheetData>
    <row r="1" spans="1:7" ht="21.75" customHeight="1" x14ac:dyDescent="0.25">
      <c r="A1" s="45" t="s">
        <v>0</v>
      </c>
      <c r="B1" s="75"/>
    </row>
    <row r="2" spans="1:7" ht="21.75" customHeight="1" x14ac:dyDescent="0.25">
      <c r="A2" s="75" t="s">
        <v>1</v>
      </c>
      <c r="B2" s="75"/>
    </row>
    <row r="3" spans="1:7" ht="21.75" customHeight="1" x14ac:dyDescent="0.25">
      <c r="A3" s="48" t="s">
        <v>2</v>
      </c>
      <c r="B3" s="118"/>
      <c r="C3" s="69"/>
      <c r="D3" s="69"/>
      <c r="E3" s="119"/>
      <c r="F3" s="69"/>
      <c r="G3" s="119"/>
    </row>
    <row r="4" spans="1:7" ht="19.149999999999999" customHeight="1" x14ac:dyDescent="0.25">
      <c r="E4" s="120"/>
      <c r="F4" s="121"/>
      <c r="G4" s="120"/>
    </row>
    <row r="5" spans="1:7" ht="19.149999999999999" customHeight="1" x14ac:dyDescent="0.25">
      <c r="C5" s="51"/>
      <c r="D5" s="51"/>
      <c r="E5" s="122" t="s">
        <v>3</v>
      </c>
      <c r="F5" s="53"/>
      <c r="G5" s="122" t="s">
        <v>4</v>
      </c>
    </row>
    <row r="6" spans="1:7" ht="19.149999999999999" customHeight="1" x14ac:dyDescent="0.25">
      <c r="C6" s="123" t="s">
        <v>5</v>
      </c>
      <c r="D6" s="124"/>
      <c r="E6" s="11" t="s">
        <v>6</v>
      </c>
      <c r="F6" s="125"/>
      <c r="G6" s="11" t="s">
        <v>6</v>
      </c>
    </row>
    <row r="7" spans="1:7" ht="6" customHeight="1" x14ac:dyDescent="0.25">
      <c r="C7" s="126"/>
      <c r="D7" s="124"/>
      <c r="E7" s="10"/>
      <c r="F7" s="125"/>
      <c r="G7" s="10"/>
    </row>
    <row r="8" spans="1:7" ht="19.149999999999999" customHeight="1" x14ac:dyDescent="0.25">
      <c r="A8" s="75" t="s">
        <v>7</v>
      </c>
      <c r="C8" s="126"/>
      <c r="D8" s="124"/>
      <c r="E8" s="10"/>
      <c r="F8" s="125"/>
      <c r="G8" s="10"/>
    </row>
    <row r="9" spans="1:7" ht="6" customHeight="1" x14ac:dyDescent="0.25">
      <c r="C9" s="126"/>
      <c r="D9" s="124"/>
      <c r="E9" s="10"/>
      <c r="F9" s="125"/>
      <c r="G9" s="10"/>
    </row>
    <row r="10" spans="1:7" ht="19.149999999999999" customHeight="1" x14ac:dyDescent="0.25">
      <c r="A10" s="127" t="s">
        <v>8</v>
      </c>
      <c r="B10" s="58"/>
      <c r="C10" s="59"/>
      <c r="D10" s="59"/>
      <c r="E10" s="128"/>
      <c r="F10" s="129"/>
      <c r="G10" s="128"/>
    </row>
    <row r="11" spans="1:7" ht="19.149999999999999" customHeight="1" x14ac:dyDescent="0.25">
      <c r="A11" s="130" t="s">
        <v>9</v>
      </c>
      <c r="B11" s="130"/>
      <c r="C11" s="59">
        <v>10</v>
      </c>
      <c r="D11" s="59"/>
      <c r="E11" s="128">
        <v>138263851</v>
      </c>
      <c r="F11" s="129"/>
      <c r="G11" s="120">
        <v>78450711</v>
      </c>
    </row>
    <row r="12" spans="1:7" ht="19.149999999999999" customHeight="1" x14ac:dyDescent="0.25">
      <c r="A12" s="130" t="s">
        <v>10</v>
      </c>
      <c r="B12" s="130"/>
      <c r="C12" s="59"/>
      <c r="D12" s="59"/>
      <c r="E12" s="128">
        <v>667043</v>
      </c>
      <c r="F12" s="129"/>
      <c r="G12" s="120">
        <v>375562</v>
      </c>
    </row>
    <row r="13" spans="1:7" ht="19.149999999999999" customHeight="1" x14ac:dyDescent="0.25">
      <c r="A13" s="130" t="s">
        <v>11</v>
      </c>
      <c r="B13" s="130"/>
      <c r="C13" s="59">
        <v>11</v>
      </c>
      <c r="D13" s="59"/>
      <c r="E13" s="128">
        <v>88777822</v>
      </c>
      <c r="F13" s="129"/>
      <c r="G13" s="120">
        <v>234690886</v>
      </c>
    </row>
    <row r="14" spans="1:7" ht="19.149999999999999" customHeight="1" x14ac:dyDescent="0.25">
      <c r="A14" s="130" t="s">
        <v>12</v>
      </c>
      <c r="B14" s="130"/>
      <c r="C14" s="59"/>
      <c r="D14" s="59"/>
      <c r="F14" s="129"/>
      <c r="G14" s="120"/>
    </row>
    <row r="15" spans="1:7" ht="19.149999999999999" customHeight="1" x14ac:dyDescent="0.25">
      <c r="A15" s="130"/>
      <c r="B15" s="130" t="s">
        <v>13</v>
      </c>
      <c r="C15" s="59">
        <v>12</v>
      </c>
      <c r="D15" s="59"/>
      <c r="E15" s="117">
        <v>16705656</v>
      </c>
      <c r="F15" s="129"/>
      <c r="G15" s="120" t="s">
        <v>14</v>
      </c>
    </row>
    <row r="16" spans="1:7" ht="19.149999999999999" customHeight="1" x14ac:dyDescent="0.25">
      <c r="A16" s="130" t="s">
        <v>15</v>
      </c>
      <c r="B16" s="130"/>
      <c r="C16" s="59">
        <v>13</v>
      </c>
      <c r="D16" s="59"/>
      <c r="E16" s="117">
        <v>784449398</v>
      </c>
      <c r="F16" s="129"/>
      <c r="G16" s="120">
        <v>379232505</v>
      </c>
    </row>
    <row r="17" spans="1:7" ht="19.149999999999999" customHeight="1" x14ac:dyDescent="0.25">
      <c r="A17" s="130" t="s">
        <v>16</v>
      </c>
      <c r="B17" s="130"/>
      <c r="C17" s="59">
        <v>15</v>
      </c>
      <c r="D17" s="59"/>
      <c r="E17" s="128">
        <v>68946390</v>
      </c>
      <c r="F17" s="129"/>
      <c r="G17" s="120">
        <v>36416511</v>
      </c>
    </row>
    <row r="18" spans="1:7" ht="19.149999999999999" customHeight="1" x14ac:dyDescent="0.25">
      <c r="A18" s="130" t="s">
        <v>17</v>
      </c>
      <c r="B18" s="130"/>
      <c r="C18" s="59">
        <v>17</v>
      </c>
      <c r="D18" s="59"/>
      <c r="E18" s="128">
        <v>290508971</v>
      </c>
      <c r="F18" s="129"/>
      <c r="G18" s="120">
        <v>59805666</v>
      </c>
    </row>
    <row r="19" spans="1:7" ht="19.149999999999999" customHeight="1" x14ac:dyDescent="0.25">
      <c r="A19" s="130" t="s">
        <v>18</v>
      </c>
      <c r="B19" s="130"/>
      <c r="C19" s="59"/>
      <c r="D19" s="59"/>
      <c r="E19" s="131">
        <v>17694250</v>
      </c>
      <c r="F19" s="129"/>
      <c r="G19" s="132">
        <v>2788841</v>
      </c>
    </row>
    <row r="20" spans="1:7" ht="6" customHeight="1" x14ac:dyDescent="0.25">
      <c r="C20" s="126"/>
      <c r="D20" s="124"/>
      <c r="E20" s="10"/>
      <c r="F20" s="125"/>
      <c r="G20" s="10"/>
    </row>
    <row r="21" spans="1:7" ht="19.149999999999999" customHeight="1" x14ac:dyDescent="0.25">
      <c r="A21" s="133" t="s">
        <v>19</v>
      </c>
      <c r="B21" s="61"/>
      <c r="C21" s="59"/>
      <c r="D21" s="59"/>
      <c r="E21" s="134">
        <f>SUM(E11:E20)</f>
        <v>1406013381</v>
      </c>
      <c r="F21" s="129"/>
      <c r="G21" s="134">
        <v>791760682</v>
      </c>
    </row>
    <row r="22" spans="1:7" ht="19.149999999999999" customHeight="1" x14ac:dyDescent="0.25">
      <c r="B22" s="61"/>
      <c r="C22" s="59"/>
      <c r="D22" s="59"/>
      <c r="E22" s="128"/>
      <c r="F22" s="129"/>
      <c r="G22" s="128"/>
    </row>
    <row r="23" spans="1:7" ht="19.149999999999999" customHeight="1" x14ac:dyDescent="0.25">
      <c r="A23" s="127" t="s">
        <v>20</v>
      </c>
      <c r="B23" s="61"/>
      <c r="C23" s="59"/>
      <c r="D23" s="59"/>
      <c r="E23" s="128"/>
      <c r="F23" s="129"/>
      <c r="G23" s="128"/>
    </row>
    <row r="24" spans="1:7" ht="6" customHeight="1" x14ac:dyDescent="0.25">
      <c r="C24" s="126"/>
      <c r="D24" s="124"/>
      <c r="E24" s="10"/>
      <c r="F24" s="125"/>
      <c r="G24" s="10"/>
    </row>
    <row r="25" spans="1:7" ht="19.149999999999999" customHeight="1" x14ac:dyDescent="0.25">
      <c r="A25" s="130" t="s">
        <v>21</v>
      </c>
      <c r="B25" s="61"/>
      <c r="C25" s="59">
        <v>18</v>
      </c>
      <c r="D25" s="59"/>
      <c r="E25" s="128">
        <v>128178906</v>
      </c>
      <c r="F25" s="129"/>
      <c r="G25" s="120">
        <v>71676751</v>
      </c>
    </row>
    <row r="26" spans="1:7" ht="19.149999999999999" customHeight="1" x14ac:dyDescent="0.25">
      <c r="A26" s="130" t="s">
        <v>22</v>
      </c>
      <c r="B26" s="61"/>
      <c r="C26" s="59">
        <v>12</v>
      </c>
      <c r="D26" s="59"/>
      <c r="E26" s="128">
        <v>21395679</v>
      </c>
      <c r="F26" s="129"/>
      <c r="G26" s="120">
        <v>0</v>
      </c>
    </row>
    <row r="27" spans="1:7" ht="19.149999999999999" customHeight="1" x14ac:dyDescent="0.25">
      <c r="A27" s="130" t="s">
        <v>23</v>
      </c>
      <c r="B27" s="61"/>
      <c r="C27" s="59"/>
      <c r="D27" s="59"/>
      <c r="E27" s="128"/>
      <c r="F27" s="129"/>
      <c r="G27" s="120"/>
    </row>
    <row r="28" spans="1:7" ht="19.149999999999999" customHeight="1" x14ac:dyDescent="0.25">
      <c r="B28" s="61" t="s">
        <v>24</v>
      </c>
      <c r="C28" s="59"/>
      <c r="D28" s="59"/>
      <c r="E28" s="128">
        <v>0</v>
      </c>
      <c r="F28" s="129"/>
      <c r="G28" s="120">
        <v>200000</v>
      </c>
    </row>
    <row r="29" spans="1:7" ht="19.149999999999999" customHeight="1" x14ac:dyDescent="0.25">
      <c r="A29" s="130" t="s">
        <v>25</v>
      </c>
      <c r="B29" s="61"/>
      <c r="C29" s="59">
        <v>13</v>
      </c>
      <c r="D29" s="59"/>
      <c r="E29" s="128">
        <v>4392185</v>
      </c>
      <c r="F29" s="129"/>
      <c r="G29" s="120">
        <v>19325372</v>
      </c>
    </row>
    <row r="30" spans="1:7" ht="19.149999999999999" customHeight="1" x14ac:dyDescent="0.25">
      <c r="A30" s="130" t="s">
        <v>26</v>
      </c>
      <c r="B30" s="61"/>
      <c r="C30" s="59">
        <v>19</v>
      </c>
      <c r="D30" s="59"/>
      <c r="E30" s="128">
        <v>172493901</v>
      </c>
      <c r="F30" s="129"/>
      <c r="G30" s="120">
        <v>229981969</v>
      </c>
    </row>
    <row r="31" spans="1:7" ht="19.149999999999999" customHeight="1" x14ac:dyDescent="0.25">
      <c r="A31" s="130" t="s">
        <v>27</v>
      </c>
      <c r="B31" s="61"/>
      <c r="C31" s="59">
        <v>20</v>
      </c>
      <c r="D31" s="59"/>
      <c r="E31" s="128">
        <v>14060022</v>
      </c>
      <c r="F31" s="129"/>
      <c r="G31" s="120">
        <v>15854355</v>
      </c>
    </row>
    <row r="32" spans="1:7" ht="19.149999999999999" customHeight="1" x14ac:dyDescent="0.25">
      <c r="A32" s="116" t="s">
        <v>28</v>
      </c>
      <c r="B32" s="61"/>
      <c r="C32" s="59"/>
      <c r="D32" s="59"/>
      <c r="E32" s="128">
        <v>2531220</v>
      </c>
      <c r="F32" s="129"/>
      <c r="G32" s="120">
        <v>2843111</v>
      </c>
    </row>
    <row r="33" spans="1:7" ht="19.149999999999999" customHeight="1" x14ac:dyDescent="0.25">
      <c r="A33" s="130" t="s">
        <v>29</v>
      </c>
      <c r="B33" s="61"/>
      <c r="C33" s="59">
        <v>21</v>
      </c>
      <c r="D33" s="59"/>
      <c r="E33" s="128">
        <v>2984225</v>
      </c>
      <c r="F33" s="129"/>
      <c r="G33" s="120">
        <v>3436826</v>
      </c>
    </row>
    <row r="34" spans="1:7" ht="19.149999999999999" customHeight="1" x14ac:dyDescent="0.25">
      <c r="A34" s="130" t="s">
        <v>30</v>
      </c>
      <c r="B34" s="64"/>
      <c r="C34" s="59"/>
      <c r="D34" s="59"/>
      <c r="E34" s="131">
        <v>2466567</v>
      </c>
      <c r="F34" s="129"/>
      <c r="G34" s="132">
        <v>5016490</v>
      </c>
    </row>
    <row r="35" spans="1:7" ht="6" customHeight="1" x14ac:dyDescent="0.25">
      <c r="C35" s="126"/>
      <c r="D35" s="124"/>
      <c r="E35" s="10"/>
      <c r="F35" s="125"/>
      <c r="G35" s="10"/>
    </row>
    <row r="36" spans="1:7" ht="19.149999999999999" customHeight="1" x14ac:dyDescent="0.25">
      <c r="A36" s="133" t="s">
        <v>31</v>
      </c>
      <c r="B36" s="64"/>
      <c r="C36" s="59"/>
      <c r="D36" s="59"/>
      <c r="E36" s="134">
        <f>SUM(E25:E35)</f>
        <v>348502705</v>
      </c>
      <c r="F36" s="129"/>
      <c r="G36" s="134">
        <v>348334874</v>
      </c>
    </row>
    <row r="37" spans="1:7" ht="6" customHeight="1" x14ac:dyDescent="0.25">
      <c r="C37" s="126"/>
      <c r="D37" s="124"/>
      <c r="E37" s="10"/>
      <c r="F37" s="125"/>
      <c r="G37" s="10"/>
    </row>
    <row r="38" spans="1:7" ht="19.149999999999999" customHeight="1" thickBot="1" x14ac:dyDescent="0.3">
      <c r="A38" s="133" t="s">
        <v>32</v>
      </c>
      <c r="B38" s="61"/>
      <c r="C38" s="59"/>
      <c r="D38" s="59"/>
      <c r="E38" s="135">
        <f>SUM(E21,E36)</f>
        <v>1754516086</v>
      </c>
      <c r="F38" s="129"/>
      <c r="G38" s="135">
        <v>1140095556</v>
      </c>
    </row>
    <row r="39" spans="1:7" ht="19.149999999999999" customHeight="1" thickTop="1" x14ac:dyDescent="0.25">
      <c r="A39" s="133"/>
      <c r="B39" s="61"/>
      <c r="C39" s="59"/>
      <c r="D39" s="59"/>
      <c r="E39" s="143"/>
      <c r="F39" s="129"/>
      <c r="G39" s="143"/>
    </row>
    <row r="40" spans="1:7" ht="19.149999999999999" customHeight="1" x14ac:dyDescent="0.25">
      <c r="A40" s="133"/>
      <c r="B40" s="61"/>
      <c r="C40" s="59"/>
      <c r="D40" s="59"/>
      <c r="E40" s="143"/>
      <c r="F40" s="129"/>
      <c r="G40" s="143"/>
    </row>
    <row r="41" spans="1:7" ht="20.25" x14ac:dyDescent="0.25">
      <c r="A41" s="58"/>
      <c r="B41" s="58"/>
      <c r="C41" s="59"/>
      <c r="D41" s="59"/>
      <c r="E41" s="128"/>
      <c r="F41" s="129"/>
      <c r="G41" s="128"/>
    </row>
    <row r="42" spans="1:7" ht="21" customHeight="1" x14ac:dyDescent="0.25">
      <c r="A42" s="133"/>
      <c r="B42" s="170" t="s">
        <v>33</v>
      </c>
      <c r="C42" s="170"/>
      <c r="D42" s="170"/>
      <c r="E42" s="170"/>
      <c r="F42" s="170"/>
      <c r="G42" s="170"/>
    </row>
    <row r="43" spans="1:7" ht="21" customHeight="1" x14ac:dyDescent="0.25">
      <c r="A43" s="133"/>
      <c r="B43" s="170" t="s">
        <v>34</v>
      </c>
      <c r="C43" s="170"/>
      <c r="D43" s="170"/>
      <c r="E43" s="170"/>
      <c r="F43" s="170"/>
      <c r="G43" s="170"/>
    </row>
    <row r="44" spans="1:7" ht="15" customHeight="1" x14ac:dyDescent="0.25">
      <c r="A44" s="133"/>
      <c r="B44" s="136"/>
      <c r="C44" s="136"/>
      <c r="D44" s="136"/>
      <c r="E44" s="137"/>
      <c r="F44" s="136"/>
      <c r="G44" s="137"/>
    </row>
    <row r="45" spans="1:7" ht="21.95" customHeight="1" x14ac:dyDescent="0.25">
      <c r="A45" s="115" t="s">
        <v>221</v>
      </c>
      <c r="B45" s="69"/>
      <c r="C45" s="69"/>
      <c r="D45" s="69"/>
      <c r="E45" s="119"/>
      <c r="F45" s="69"/>
      <c r="G45" s="119"/>
    </row>
    <row r="46" spans="1:7" ht="21.75" customHeight="1" x14ac:dyDescent="0.25">
      <c r="A46" s="45" t="s">
        <v>0</v>
      </c>
      <c r="B46" s="75"/>
    </row>
    <row r="47" spans="1:7" ht="21.75" customHeight="1" x14ac:dyDescent="0.25">
      <c r="A47" s="75" t="s">
        <v>1</v>
      </c>
      <c r="B47" s="75"/>
    </row>
    <row r="48" spans="1:7" ht="21.75" customHeight="1" x14ac:dyDescent="0.25">
      <c r="A48" s="48" t="s">
        <v>2</v>
      </c>
      <c r="B48" s="118"/>
      <c r="C48" s="69"/>
      <c r="D48" s="69"/>
      <c r="E48" s="119"/>
      <c r="F48" s="69"/>
      <c r="G48" s="119"/>
    </row>
    <row r="49" spans="1:7" ht="21.75" customHeight="1" x14ac:dyDescent="0.25"/>
    <row r="50" spans="1:7" ht="21.75" customHeight="1" x14ac:dyDescent="0.25">
      <c r="C50" s="51"/>
      <c r="D50" s="51"/>
      <c r="E50" s="122" t="s">
        <v>3</v>
      </c>
      <c r="F50" s="53"/>
      <c r="G50" s="122" t="s">
        <v>4</v>
      </c>
    </row>
    <row r="51" spans="1:7" ht="21.75" customHeight="1" x14ac:dyDescent="0.25">
      <c r="C51" s="123" t="s">
        <v>5</v>
      </c>
      <c r="D51" s="124"/>
      <c r="E51" s="11" t="s">
        <v>6</v>
      </c>
      <c r="F51" s="125"/>
      <c r="G51" s="11" t="s">
        <v>6</v>
      </c>
    </row>
    <row r="52" spans="1:7" ht="6" customHeight="1" x14ac:dyDescent="0.25">
      <c r="E52" s="120"/>
      <c r="F52" s="121"/>
      <c r="G52" s="120"/>
    </row>
    <row r="53" spans="1:7" ht="21.75" customHeight="1" x14ac:dyDescent="0.25">
      <c r="A53" s="133" t="s">
        <v>35</v>
      </c>
      <c r="B53" s="76"/>
      <c r="C53" s="59"/>
      <c r="D53" s="59"/>
      <c r="E53" s="128"/>
      <c r="F53" s="129"/>
      <c r="G53" s="128"/>
    </row>
    <row r="54" spans="1:7" ht="6" customHeight="1" x14ac:dyDescent="0.25">
      <c r="C54" s="126"/>
      <c r="D54" s="124"/>
      <c r="E54" s="10"/>
      <c r="F54" s="125"/>
      <c r="G54" s="10"/>
    </row>
    <row r="55" spans="1:7" ht="21.75" customHeight="1" x14ac:dyDescent="0.25">
      <c r="A55" s="127" t="s">
        <v>36</v>
      </c>
      <c r="B55" s="76"/>
      <c r="C55" s="136"/>
      <c r="D55" s="2"/>
      <c r="E55" s="128"/>
      <c r="F55" s="12"/>
      <c r="G55" s="128"/>
    </row>
    <row r="56" spans="1:7" ht="6" customHeight="1" x14ac:dyDescent="0.25">
      <c r="C56" s="126"/>
      <c r="D56" s="124"/>
      <c r="E56" s="10"/>
      <c r="F56" s="125"/>
      <c r="G56" s="10"/>
    </row>
    <row r="57" spans="1:7" ht="21.75" customHeight="1" x14ac:dyDescent="0.25">
      <c r="A57" s="130" t="s">
        <v>37</v>
      </c>
      <c r="B57" s="130"/>
      <c r="C57" s="138">
        <v>22</v>
      </c>
      <c r="D57" s="139"/>
      <c r="E57" s="120">
        <v>707276054</v>
      </c>
      <c r="F57" s="120"/>
      <c r="G57" s="120">
        <v>294169163</v>
      </c>
    </row>
    <row r="58" spans="1:7" ht="22.5" customHeight="1" x14ac:dyDescent="0.25">
      <c r="A58" s="130" t="s">
        <v>38</v>
      </c>
      <c r="B58" s="130"/>
      <c r="C58" s="138">
        <v>23</v>
      </c>
      <c r="D58" s="139"/>
      <c r="E58" s="120">
        <v>346350464</v>
      </c>
      <c r="F58" s="120"/>
      <c r="G58" s="120">
        <v>267150652</v>
      </c>
    </row>
    <row r="59" spans="1:7" ht="21.75" customHeight="1" x14ac:dyDescent="0.25">
      <c r="A59" s="130" t="s">
        <v>39</v>
      </c>
      <c r="B59" s="130"/>
      <c r="D59" s="139"/>
      <c r="F59" s="120"/>
    </row>
    <row r="60" spans="1:7" ht="21.75" customHeight="1" x14ac:dyDescent="0.25">
      <c r="A60" s="130"/>
      <c r="B60" s="130" t="s">
        <v>13</v>
      </c>
      <c r="C60" s="138">
        <v>23</v>
      </c>
      <c r="D60" s="139"/>
      <c r="E60" s="117">
        <v>157379846</v>
      </c>
      <c r="F60" s="120"/>
      <c r="G60" s="120">
        <v>0</v>
      </c>
    </row>
    <row r="61" spans="1:7" ht="21.75" customHeight="1" x14ac:dyDescent="0.25">
      <c r="A61" s="130" t="s">
        <v>40</v>
      </c>
      <c r="B61" s="130"/>
      <c r="C61" s="138">
        <v>14</v>
      </c>
      <c r="D61" s="139"/>
      <c r="E61" s="120">
        <v>77243171</v>
      </c>
      <c r="F61" s="120"/>
      <c r="G61" s="120">
        <v>112131629</v>
      </c>
    </row>
    <row r="62" spans="1:7" ht="21.75" customHeight="1" x14ac:dyDescent="0.25">
      <c r="A62" s="130" t="s">
        <v>41</v>
      </c>
      <c r="B62" s="130"/>
      <c r="C62" s="138"/>
      <c r="D62" s="139"/>
      <c r="F62" s="120"/>
      <c r="G62" s="120"/>
    </row>
    <row r="63" spans="1:7" ht="21.75" customHeight="1" x14ac:dyDescent="0.25">
      <c r="B63" s="130" t="s">
        <v>42</v>
      </c>
      <c r="C63" s="138">
        <v>23</v>
      </c>
      <c r="D63" s="139"/>
      <c r="E63" s="120">
        <v>4336383</v>
      </c>
      <c r="F63" s="120"/>
      <c r="G63" s="120">
        <v>3282932</v>
      </c>
    </row>
    <row r="64" spans="1:7" ht="21.75" customHeight="1" x14ac:dyDescent="0.25">
      <c r="A64" s="130" t="s">
        <v>43</v>
      </c>
      <c r="B64" s="130"/>
      <c r="C64" s="138"/>
      <c r="D64" s="139"/>
      <c r="E64" s="120">
        <v>13967255</v>
      </c>
      <c r="F64" s="120"/>
      <c r="G64" s="120">
        <v>11491667</v>
      </c>
    </row>
    <row r="65" spans="1:7" ht="21.75" customHeight="1" x14ac:dyDescent="0.25">
      <c r="A65" s="130" t="s">
        <v>44</v>
      </c>
      <c r="C65" s="138"/>
      <c r="E65" s="120">
        <v>2098566</v>
      </c>
      <c r="F65" s="121"/>
      <c r="G65" s="120">
        <v>1377263</v>
      </c>
    </row>
    <row r="66" spans="1:7" ht="21.75" customHeight="1" x14ac:dyDescent="0.25">
      <c r="A66" s="130" t="s">
        <v>45</v>
      </c>
      <c r="B66" s="139"/>
      <c r="C66" s="138"/>
      <c r="D66" s="139"/>
      <c r="E66" s="132">
        <v>52230459</v>
      </c>
      <c r="F66" s="120"/>
      <c r="G66" s="132">
        <v>49855263</v>
      </c>
    </row>
    <row r="67" spans="1:7" ht="6" customHeight="1" x14ac:dyDescent="0.25">
      <c r="C67" s="126"/>
      <c r="D67" s="124"/>
      <c r="E67" s="10"/>
      <c r="F67" s="125"/>
      <c r="G67" s="10"/>
    </row>
    <row r="68" spans="1:7" ht="21.75" customHeight="1" x14ac:dyDescent="0.25">
      <c r="A68" s="133" t="s">
        <v>46</v>
      </c>
      <c r="B68" s="76"/>
      <c r="C68" s="136"/>
      <c r="D68" s="2"/>
      <c r="E68" s="132">
        <f>SUM(E57:E67)</f>
        <v>1360882198</v>
      </c>
      <c r="F68" s="12"/>
      <c r="G68" s="132">
        <v>739458569</v>
      </c>
    </row>
    <row r="69" spans="1:7" ht="21.75" customHeight="1" x14ac:dyDescent="0.25">
      <c r="A69" s="127"/>
      <c r="C69" s="51"/>
      <c r="E69" s="120"/>
      <c r="F69" s="121"/>
      <c r="G69" s="120"/>
    </row>
    <row r="70" spans="1:7" ht="21.75" customHeight="1" x14ac:dyDescent="0.25">
      <c r="A70" s="127" t="s">
        <v>47</v>
      </c>
      <c r="C70" s="51"/>
      <c r="E70" s="120"/>
      <c r="F70" s="121"/>
      <c r="G70" s="120"/>
    </row>
    <row r="71" spans="1:7" ht="6" customHeight="1" x14ac:dyDescent="0.25">
      <c r="C71" s="126"/>
      <c r="D71" s="124"/>
      <c r="E71" s="10"/>
      <c r="F71" s="125"/>
      <c r="G71" s="10"/>
    </row>
    <row r="72" spans="1:7" ht="21.75" customHeight="1" x14ac:dyDescent="0.25">
      <c r="A72" s="130" t="s">
        <v>48</v>
      </c>
      <c r="C72" s="138">
        <v>14</v>
      </c>
      <c r="E72" s="120">
        <v>2435803</v>
      </c>
      <c r="F72" s="121"/>
      <c r="G72" s="120">
        <v>5952530</v>
      </c>
    </row>
    <row r="73" spans="1:7" ht="21.75" customHeight="1" x14ac:dyDescent="0.25">
      <c r="A73" s="130" t="s">
        <v>39</v>
      </c>
      <c r="C73" s="138">
        <v>23</v>
      </c>
      <c r="E73" s="120">
        <v>31757138</v>
      </c>
      <c r="F73" s="121"/>
      <c r="G73" s="120">
        <v>0</v>
      </c>
    </row>
    <row r="74" spans="1:7" ht="21.75" customHeight="1" x14ac:dyDescent="0.25">
      <c r="A74" s="130" t="s">
        <v>49</v>
      </c>
      <c r="C74" s="138">
        <v>23</v>
      </c>
      <c r="E74" s="120">
        <v>10233563</v>
      </c>
      <c r="F74" s="121"/>
      <c r="G74" s="120">
        <v>12770433</v>
      </c>
    </row>
    <row r="75" spans="1:7" ht="21.75" customHeight="1" x14ac:dyDescent="0.25">
      <c r="A75" s="130" t="s">
        <v>50</v>
      </c>
      <c r="C75" s="138">
        <v>24</v>
      </c>
      <c r="E75" s="120">
        <v>22927135</v>
      </c>
      <c r="F75" s="121"/>
      <c r="G75" s="120">
        <v>18048244</v>
      </c>
    </row>
    <row r="76" spans="1:7" ht="21.75" customHeight="1" x14ac:dyDescent="0.25">
      <c r="A76" s="130" t="s">
        <v>51</v>
      </c>
      <c r="C76" s="138"/>
      <c r="E76" s="132">
        <v>201880</v>
      </c>
      <c r="F76" s="121"/>
      <c r="G76" s="132">
        <v>201880</v>
      </c>
    </row>
    <row r="77" spans="1:7" ht="6" customHeight="1" x14ac:dyDescent="0.25">
      <c r="C77" s="126"/>
      <c r="D77" s="124"/>
      <c r="E77" s="10"/>
      <c r="F77" s="125"/>
      <c r="G77" s="10"/>
    </row>
    <row r="78" spans="1:7" ht="21.75" customHeight="1" x14ac:dyDescent="0.25">
      <c r="A78" s="133" t="s">
        <v>52</v>
      </c>
      <c r="C78" s="51"/>
      <c r="E78" s="132">
        <f>SUM(E72:E77)</f>
        <v>67555519</v>
      </c>
      <c r="F78" s="121"/>
      <c r="G78" s="132">
        <v>36973087</v>
      </c>
    </row>
    <row r="79" spans="1:7" ht="6" customHeight="1" x14ac:dyDescent="0.25">
      <c r="C79" s="126"/>
      <c r="D79" s="124"/>
      <c r="E79" s="10"/>
      <c r="F79" s="125"/>
      <c r="G79" s="10"/>
    </row>
    <row r="80" spans="1:7" ht="21.75" customHeight="1" x14ac:dyDescent="0.25">
      <c r="A80" s="127" t="s">
        <v>53</v>
      </c>
      <c r="C80" s="51"/>
      <c r="E80" s="132">
        <f>SUM(E68,E78)</f>
        <v>1428437717</v>
      </c>
      <c r="F80" s="121"/>
      <c r="G80" s="132">
        <v>776431656</v>
      </c>
    </row>
    <row r="81" spans="1:7" ht="21.75" customHeight="1" x14ac:dyDescent="0.25">
      <c r="A81" s="127"/>
      <c r="C81" s="51"/>
      <c r="E81" s="120"/>
      <c r="F81" s="121"/>
      <c r="G81" s="120"/>
    </row>
    <row r="82" spans="1:7" ht="21.75" customHeight="1" x14ac:dyDescent="0.25">
      <c r="A82" s="127"/>
      <c r="C82" s="51"/>
      <c r="E82" s="120"/>
      <c r="F82" s="121"/>
      <c r="G82" s="120"/>
    </row>
    <row r="83" spans="1:7" ht="21.75" customHeight="1" x14ac:dyDescent="0.25">
      <c r="A83" s="127"/>
      <c r="C83" s="51"/>
      <c r="E83" s="120"/>
      <c r="F83" s="121"/>
      <c r="G83" s="120"/>
    </row>
    <row r="84" spans="1:7" ht="21.75" customHeight="1" x14ac:dyDescent="0.25">
      <c r="C84" s="51"/>
      <c r="E84" s="120"/>
      <c r="F84" s="121"/>
      <c r="G84" s="120"/>
    </row>
    <row r="85" spans="1:7" ht="21.75" customHeight="1" x14ac:dyDescent="0.25">
      <c r="C85" s="51"/>
      <c r="E85" s="120"/>
      <c r="F85" s="121"/>
      <c r="G85" s="120"/>
    </row>
    <row r="86" spans="1:7" ht="10.5" customHeight="1" x14ac:dyDescent="0.25">
      <c r="C86" s="51"/>
      <c r="E86" s="120"/>
      <c r="F86" s="121"/>
      <c r="G86" s="120"/>
    </row>
    <row r="87" spans="1:7" ht="21.95" customHeight="1" x14ac:dyDescent="0.25">
      <c r="A87" s="69" t="str">
        <f>+A45</f>
        <v>หมายเหตุประกอบงบการเงินในหน้า 15 ถึง 65 เป็นส่วนหนึ่งของงบการเงินนี้</v>
      </c>
      <c r="B87" s="69"/>
      <c r="C87" s="140"/>
      <c r="D87" s="69"/>
      <c r="E87" s="119"/>
      <c r="F87" s="69"/>
      <c r="G87" s="119"/>
    </row>
    <row r="88" spans="1:7" ht="21" x14ac:dyDescent="0.25">
      <c r="A88" s="45" t="s">
        <v>0</v>
      </c>
      <c r="B88" s="75"/>
    </row>
    <row r="89" spans="1:7" ht="21" x14ac:dyDescent="0.25">
      <c r="A89" s="75" t="s">
        <v>1</v>
      </c>
      <c r="B89" s="75"/>
    </row>
    <row r="90" spans="1:7" ht="21" x14ac:dyDescent="0.25">
      <c r="A90" s="48" t="s">
        <v>2</v>
      </c>
      <c r="B90" s="118"/>
      <c r="C90" s="69"/>
      <c r="D90" s="69"/>
      <c r="E90" s="119"/>
      <c r="F90" s="69"/>
      <c r="G90" s="119"/>
    </row>
    <row r="91" spans="1:7" ht="21" customHeight="1" x14ac:dyDescent="0.25"/>
    <row r="92" spans="1:7" ht="21" x14ac:dyDescent="0.25">
      <c r="C92" s="51"/>
      <c r="D92" s="51"/>
      <c r="E92" s="122" t="s">
        <v>3</v>
      </c>
      <c r="F92" s="53"/>
      <c r="G92" s="122" t="s">
        <v>4</v>
      </c>
    </row>
    <row r="93" spans="1:7" ht="21" x14ac:dyDescent="0.25">
      <c r="C93" s="123" t="s">
        <v>5</v>
      </c>
      <c r="D93" s="124"/>
      <c r="E93" s="11" t="s">
        <v>6</v>
      </c>
      <c r="F93" s="125"/>
      <c r="G93" s="11" t="s">
        <v>6</v>
      </c>
    </row>
    <row r="94" spans="1:7" ht="6" customHeight="1" x14ac:dyDescent="0.25">
      <c r="E94" s="120"/>
      <c r="F94" s="121"/>
      <c r="G94" s="120"/>
    </row>
    <row r="95" spans="1:7" ht="21" x14ac:dyDescent="0.25">
      <c r="A95" s="133" t="s">
        <v>54</v>
      </c>
      <c r="B95" s="76"/>
      <c r="C95" s="59"/>
      <c r="D95" s="59"/>
      <c r="E95" s="128"/>
      <c r="F95" s="129"/>
      <c r="G95" s="128"/>
    </row>
    <row r="96" spans="1:7" ht="6" customHeight="1" x14ac:dyDescent="0.25">
      <c r="C96" s="51"/>
      <c r="E96" s="120"/>
      <c r="F96" s="121"/>
      <c r="G96" s="120"/>
    </row>
    <row r="97" spans="1:7" ht="21" x14ac:dyDescent="0.25">
      <c r="A97" s="141" t="s">
        <v>55</v>
      </c>
      <c r="C97" s="51"/>
      <c r="E97" s="120"/>
      <c r="F97" s="121"/>
      <c r="G97" s="120"/>
    </row>
    <row r="98" spans="1:7" ht="6" customHeight="1" x14ac:dyDescent="0.25">
      <c r="C98" s="126"/>
      <c r="D98" s="124"/>
      <c r="E98" s="10"/>
      <c r="F98" s="125"/>
      <c r="G98" s="10"/>
    </row>
    <row r="99" spans="1:7" ht="20.25" x14ac:dyDescent="0.25">
      <c r="A99" s="130" t="s">
        <v>56</v>
      </c>
      <c r="C99" s="51">
        <v>25</v>
      </c>
      <c r="E99" s="120"/>
      <c r="F99" s="121"/>
      <c r="G99" s="120"/>
    </row>
    <row r="100" spans="1:7" ht="21" x14ac:dyDescent="0.25">
      <c r="A100" s="75"/>
      <c r="B100" s="139" t="s">
        <v>57</v>
      </c>
      <c r="C100" s="51"/>
      <c r="E100" s="120"/>
      <c r="F100" s="121"/>
      <c r="G100" s="120"/>
    </row>
    <row r="101" spans="1:7" ht="21" x14ac:dyDescent="0.25">
      <c r="A101" s="75"/>
      <c r="B101" s="139" t="s">
        <v>58</v>
      </c>
      <c r="C101" s="51"/>
      <c r="E101" s="120"/>
      <c r="F101" s="121"/>
      <c r="G101" s="120"/>
    </row>
    <row r="102" spans="1:7" ht="21" x14ac:dyDescent="0.25">
      <c r="A102" s="75"/>
      <c r="B102" s="116" t="s">
        <v>59</v>
      </c>
      <c r="C102" s="51"/>
      <c r="E102" s="120"/>
      <c r="F102" s="121"/>
      <c r="G102" s="120"/>
    </row>
    <row r="103" spans="1:7" ht="21" x14ac:dyDescent="0.25">
      <c r="A103" s="75"/>
      <c r="B103" s="116" t="s">
        <v>60</v>
      </c>
      <c r="C103" s="51"/>
      <c r="E103" s="120"/>
      <c r="F103" s="121"/>
      <c r="G103" s="120"/>
    </row>
    <row r="104" spans="1:7" ht="21" thickBot="1" x14ac:dyDescent="0.3">
      <c r="B104" s="116" t="s">
        <v>61</v>
      </c>
      <c r="C104" s="51"/>
      <c r="E104" s="142">
        <v>270000000</v>
      </c>
      <c r="F104" s="121"/>
      <c r="G104" s="142">
        <v>200000000</v>
      </c>
    </row>
    <row r="105" spans="1:7" ht="6" customHeight="1" thickTop="1" x14ac:dyDescent="0.25">
      <c r="B105" s="116"/>
      <c r="C105" s="51"/>
      <c r="E105" s="120"/>
      <c r="F105" s="121"/>
      <c r="G105" s="120"/>
    </row>
    <row r="106" spans="1:7" ht="21" x14ac:dyDescent="0.25">
      <c r="A106" s="75"/>
      <c r="B106" s="139" t="s">
        <v>62</v>
      </c>
      <c r="C106" s="51"/>
      <c r="E106" s="120"/>
      <c r="F106" s="121"/>
      <c r="G106" s="120"/>
    </row>
    <row r="107" spans="1:7" ht="21" x14ac:dyDescent="0.25">
      <c r="A107" s="75"/>
      <c r="B107" s="139" t="s">
        <v>63</v>
      </c>
      <c r="C107" s="51"/>
      <c r="E107" s="120"/>
      <c r="F107" s="121"/>
      <c r="G107" s="120"/>
    </row>
    <row r="108" spans="1:7" ht="21" x14ac:dyDescent="0.25">
      <c r="A108" s="75"/>
      <c r="B108" s="116" t="s">
        <v>64</v>
      </c>
      <c r="C108" s="51"/>
      <c r="E108" s="120"/>
      <c r="F108" s="121"/>
      <c r="G108" s="120"/>
    </row>
    <row r="109" spans="1:7" ht="20.25" x14ac:dyDescent="0.25">
      <c r="B109" s="116" t="s">
        <v>60</v>
      </c>
      <c r="C109" s="51"/>
      <c r="E109" s="120"/>
      <c r="F109" s="121"/>
      <c r="G109" s="120"/>
    </row>
    <row r="110" spans="1:7" ht="20.25" x14ac:dyDescent="0.25">
      <c r="B110" s="116" t="s">
        <v>65</v>
      </c>
      <c r="C110" s="51"/>
      <c r="E110" s="120">
        <v>200000000</v>
      </c>
      <c r="F110" s="121"/>
      <c r="G110" s="120">
        <v>200000000</v>
      </c>
    </row>
    <row r="111" spans="1:7" ht="20.25" x14ac:dyDescent="0.25">
      <c r="A111" s="72" t="s">
        <v>66</v>
      </c>
      <c r="B111" s="116"/>
      <c r="C111" s="51">
        <v>25</v>
      </c>
      <c r="E111" s="120">
        <v>19500000</v>
      </c>
      <c r="F111" s="121"/>
      <c r="G111" s="120">
        <v>19500000</v>
      </c>
    </row>
    <row r="112" spans="1:7" ht="20.25" x14ac:dyDescent="0.25">
      <c r="A112" s="72" t="s">
        <v>67</v>
      </c>
      <c r="B112" s="116"/>
      <c r="C112" s="51">
        <v>26</v>
      </c>
      <c r="E112" s="120">
        <v>8566032</v>
      </c>
      <c r="F112" s="121"/>
      <c r="G112" s="120">
        <v>3250800</v>
      </c>
    </row>
    <row r="113" spans="1:7" ht="20.25" x14ac:dyDescent="0.25">
      <c r="A113" s="72" t="s">
        <v>68</v>
      </c>
      <c r="B113" s="116"/>
      <c r="C113" s="51">
        <v>26</v>
      </c>
      <c r="E113" s="120">
        <v>-4622946</v>
      </c>
      <c r="F113" s="121"/>
      <c r="G113" s="120">
        <v>-1757175</v>
      </c>
    </row>
    <row r="114" spans="1:7" ht="20.25" x14ac:dyDescent="0.25">
      <c r="A114" s="72" t="s">
        <v>69</v>
      </c>
      <c r="B114" s="116"/>
      <c r="C114" s="51">
        <v>26</v>
      </c>
      <c r="E114" s="120">
        <v>7333567</v>
      </c>
      <c r="F114" s="121"/>
      <c r="G114" s="120">
        <v>7333567</v>
      </c>
    </row>
    <row r="115" spans="1:7" ht="20.25" x14ac:dyDescent="0.25">
      <c r="A115" s="72" t="s">
        <v>70</v>
      </c>
      <c r="B115" s="116"/>
      <c r="C115" s="51">
        <v>25</v>
      </c>
      <c r="E115" s="120">
        <v>-36551350</v>
      </c>
      <c r="F115" s="121"/>
      <c r="G115" s="120">
        <v>-36834400</v>
      </c>
    </row>
    <row r="116" spans="1:7" ht="20.25" x14ac:dyDescent="0.25">
      <c r="A116" s="116" t="s">
        <v>71</v>
      </c>
      <c r="B116" s="116"/>
      <c r="C116" s="51"/>
      <c r="E116" s="120"/>
      <c r="F116" s="121"/>
      <c r="G116" s="120"/>
    </row>
    <row r="117" spans="1:7" ht="20.25" x14ac:dyDescent="0.25">
      <c r="A117" s="116"/>
      <c r="B117" s="116" t="s">
        <v>72</v>
      </c>
      <c r="C117" s="51">
        <v>27</v>
      </c>
      <c r="E117" s="120">
        <v>27000000</v>
      </c>
      <c r="F117" s="121"/>
      <c r="G117" s="120">
        <v>20000000</v>
      </c>
    </row>
    <row r="118" spans="1:7" ht="20.25" x14ac:dyDescent="0.25">
      <c r="A118" s="116"/>
      <c r="B118" s="116" t="s">
        <v>73</v>
      </c>
      <c r="C118" s="51"/>
      <c r="E118" s="120">
        <v>109115614</v>
      </c>
      <c r="F118" s="121"/>
      <c r="G118" s="120">
        <v>156674333</v>
      </c>
    </row>
    <row r="119" spans="1:7" ht="20.25" x14ac:dyDescent="0.25">
      <c r="A119" s="116" t="s">
        <v>74</v>
      </c>
      <c r="B119" s="116"/>
      <c r="C119" s="51"/>
      <c r="E119" s="132">
        <v>-4262548</v>
      </c>
      <c r="F119" s="121"/>
      <c r="G119" s="132">
        <v>-4503225</v>
      </c>
    </row>
    <row r="120" spans="1:7" ht="6" customHeight="1" x14ac:dyDescent="0.25">
      <c r="C120" s="126"/>
      <c r="D120" s="124"/>
      <c r="E120" s="120"/>
      <c r="F120" s="125"/>
      <c r="G120" s="120"/>
    </row>
    <row r="121" spans="1:7" ht="21" x14ac:dyDescent="0.25">
      <c r="A121" s="141" t="s">
        <v>75</v>
      </c>
      <c r="C121" s="51"/>
      <c r="E121" s="132">
        <f>SUM(E108:E120)</f>
        <v>326078369</v>
      </c>
      <c r="F121" s="121"/>
      <c r="G121" s="132">
        <v>363663900</v>
      </c>
    </row>
    <row r="122" spans="1:7" ht="6" customHeight="1" x14ac:dyDescent="0.25">
      <c r="C122" s="126"/>
      <c r="D122" s="124"/>
      <c r="E122" s="120"/>
      <c r="F122" s="125"/>
      <c r="G122" s="120"/>
    </row>
    <row r="123" spans="1:7" ht="21.75" thickBot="1" x14ac:dyDescent="0.3">
      <c r="A123" s="127" t="s">
        <v>76</v>
      </c>
      <c r="E123" s="142">
        <f>SUM(E80,E121)</f>
        <v>1754516086</v>
      </c>
      <c r="F123" s="121"/>
      <c r="G123" s="142">
        <v>1140095556</v>
      </c>
    </row>
    <row r="124" spans="1:7" ht="21.75" customHeight="1" thickTop="1" x14ac:dyDescent="0.25">
      <c r="A124" s="127"/>
      <c r="E124" s="169"/>
      <c r="F124" s="121"/>
      <c r="G124" s="169"/>
    </row>
    <row r="125" spans="1:7" ht="21.75" customHeight="1" x14ac:dyDescent="0.25">
      <c r="A125" s="127"/>
      <c r="E125" s="120"/>
      <c r="F125" s="121"/>
      <c r="G125" s="120"/>
    </row>
    <row r="126" spans="1:7" ht="21.75" customHeight="1" x14ac:dyDescent="0.25">
      <c r="A126" s="127"/>
      <c r="E126" s="120"/>
      <c r="F126" s="121"/>
      <c r="G126" s="120"/>
    </row>
    <row r="127" spans="1:7" ht="22.5" customHeight="1" x14ac:dyDescent="0.25">
      <c r="A127" s="127"/>
      <c r="E127" s="120"/>
      <c r="F127" s="121"/>
      <c r="G127" s="120"/>
    </row>
    <row r="128" spans="1:7" ht="25.5" customHeight="1" x14ac:dyDescent="0.25">
      <c r="A128" s="127"/>
      <c r="E128" s="120"/>
      <c r="F128" s="121"/>
      <c r="G128" s="120"/>
    </row>
    <row r="129" spans="1:7" ht="21.95" customHeight="1" x14ac:dyDescent="0.25">
      <c r="A129" s="69" t="str">
        <f>A45</f>
        <v>หมายเหตุประกอบงบการเงินในหน้า 15 ถึง 65 เป็นส่วนหนึ่งของงบการเงินนี้</v>
      </c>
      <c r="B129" s="69"/>
      <c r="C129" s="69"/>
      <c r="D129" s="69"/>
      <c r="E129" s="119"/>
      <c r="F129" s="69"/>
      <c r="G129" s="119"/>
    </row>
  </sheetData>
  <mergeCells count="2">
    <mergeCell ref="B42:G42"/>
    <mergeCell ref="B43:G43"/>
  </mergeCells>
  <pageMargins left="1.2" right="0.75" top="0.5" bottom="0.6" header="0.49" footer="0.4"/>
  <pageSetup paperSize="9" firstPageNumber="6" orientation="portrait" useFirstPageNumber="1" horizontalDpi="1200" verticalDpi="1200" r:id="rId1"/>
  <headerFooter>
    <oddFooter>&amp;R&amp;"Browallia New,Regular"&amp;14&amp;P</oddFooter>
  </headerFooter>
  <rowBreaks count="2" manualBreakCount="2">
    <brk id="45" max="16383" man="1"/>
    <brk id="8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ECD6F-2032-4F5D-9167-33A630F29FF1}">
  <dimension ref="A1:H79"/>
  <sheetViews>
    <sheetView topLeftCell="A77" zoomScale="85" zoomScaleNormal="85" zoomScaleSheetLayoutView="93" workbookViewId="0">
      <selection activeCell="F96" sqref="F96"/>
    </sheetView>
  </sheetViews>
  <sheetFormatPr defaultColWidth="8.140625" defaultRowHeight="17.649999999999999" customHeight="1" x14ac:dyDescent="0.25"/>
  <cols>
    <col min="1" max="2" width="1.7109375" style="72" customWidth="1"/>
    <col min="3" max="3" width="38.28515625" style="72" customWidth="1"/>
    <col min="4" max="4" width="9.140625" style="72" customWidth="1"/>
    <col min="5" max="5" width="1.7109375" style="72" customWidth="1"/>
    <col min="6" max="6" width="14.7109375" style="168" customWidth="1"/>
    <col min="7" max="7" width="1.7109375" style="72" customWidth="1"/>
    <col min="8" max="8" width="14.7109375" style="168" customWidth="1"/>
    <col min="9" max="233" width="8.140625" style="72"/>
    <col min="234" max="235" width="1.5703125" style="72" customWidth="1"/>
    <col min="236" max="236" width="58.5703125" style="72" customWidth="1"/>
    <col min="237" max="237" width="7.85546875" style="72" customWidth="1"/>
    <col min="238" max="238" width="1.5703125" style="72" customWidth="1"/>
    <col min="239" max="239" width="14" style="72" customWidth="1"/>
    <col min="240" max="489" width="8.140625" style="72"/>
    <col min="490" max="491" width="1.5703125" style="72" customWidth="1"/>
    <col min="492" max="492" width="58.5703125" style="72" customWidth="1"/>
    <col min="493" max="493" width="7.85546875" style="72" customWidth="1"/>
    <col min="494" max="494" width="1.5703125" style="72" customWidth="1"/>
    <col min="495" max="495" width="14" style="72" customWidth="1"/>
    <col min="496" max="745" width="8.140625" style="72"/>
    <col min="746" max="747" width="1.5703125" style="72" customWidth="1"/>
    <col min="748" max="748" width="58.5703125" style="72" customWidth="1"/>
    <col min="749" max="749" width="7.85546875" style="72" customWidth="1"/>
    <col min="750" max="750" width="1.5703125" style="72" customWidth="1"/>
    <col min="751" max="751" width="14" style="72" customWidth="1"/>
    <col min="752" max="1001" width="8.140625" style="72"/>
    <col min="1002" max="1003" width="1.5703125" style="72" customWidth="1"/>
    <col min="1004" max="1004" width="58.5703125" style="72" customWidth="1"/>
    <col min="1005" max="1005" width="7.85546875" style="72" customWidth="1"/>
    <col min="1006" max="1006" width="1.5703125" style="72" customWidth="1"/>
    <col min="1007" max="1007" width="14" style="72" customWidth="1"/>
    <col min="1008" max="1257" width="8.140625" style="72"/>
    <col min="1258" max="1259" width="1.5703125" style="72" customWidth="1"/>
    <col min="1260" max="1260" width="58.5703125" style="72" customWidth="1"/>
    <col min="1261" max="1261" width="7.85546875" style="72" customWidth="1"/>
    <col min="1262" max="1262" width="1.5703125" style="72" customWidth="1"/>
    <col min="1263" max="1263" width="14" style="72" customWidth="1"/>
    <col min="1264" max="1513" width="8.140625" style="72"/>
    <col min="1514" max="1515" width="1.5703125" style="72" customWidth="1"/>
    <col min="1516" max="1516" width="58.5703125" style="72" customWidth="1"/>
    <col min="1517" max="1517" width="7.85546875" style="72" customWidth="1"/>
    <col min="1518" max="1518" width="1.5703125" style="72" customWidth="1"/>
    <col min="1519" max="1519" width="14" style="72" customWidth="1"/>
    <col min="1520" max="1769" width="8.140625" style="72"/>
    <col min="1770" max="1771" width="1.5703125" style="72" customWidth="1"/>
    <col min="1772" max="1772" width="58.5703125" style="72" customWidth="1"/>
    <col min="1773" max="1773" width="7.85546875" style="72" customWidth="1"/>
    <col min="1774" max="1774" width="1.5703125" style="72" customWidth="1"/>
    <col min="1775" max="1775" width="14" style="72" customWidth="1"/>
    <col min="1776" max="2025" width="8.140625" style="72"/>
    <col min="2026" max="2027" width="1.5703125" style="72" customWidth="1"/>
    <col min="2028" max="2028" width="58.5703125" style="72" customWidth="1"/>
    <col min="2029" max="2029" width="7.85546875" style="72" customWidth="1"/>
    <col min="2030" max="2030" width="1.5703125" style="72" customWidth="1"/>
    <col min="2031" max="2031" width="14" style="72" customWidth="1"/>
    <col min="2032" max="2281" width="8.140625" style="72"/>
    <col min="2282" max="2283" width="1.5703125" style="72" customWidth="1"/>
    <col min="2284" max="2284" width="58.5703125" style="72" customWidth="1"/>
    <col min="2285" max="2285" width="7.85546875" style="72" customWidth="1"/>
    <col min="2286" max="2286" width="1.5703125" style="72" customWidth="1"/>
    <col min="2287" max="2287" width="14" style="72" customWidth="1"/>
    <col min="2288" max="2537" width="8.140625" style="72"/>
    <col min="2538" max="2539" width="1.5703125" style="72" customWidth="1"/>
    <col min="2540" max="2540" width="58.5703125" style="72" customWidth="1"/>
    <col min="2541" max="2541" width="7.85546875" style="72" customWidth="1"/>
    <col min="2542" max="2542" width="1.5703125" style="72" customWidth="1"/>
    <col min="2543" max="2543" width="14" style="72" customWidth="1"/>
    <col min="2544" max="2793" width="8.140625" style="72"/>
    <col min="2794" max="2795" width="1.5703125" style="72" customWidth="1"/>
    <col min="2796" max="2796" width="58.5703125" style="72" customWidth="1"/>
    <col min="2797" max="2797" width="7.85546875" style="72" customWidth="1"/>
    <col min="2798" max="2798" width="1.5703125" style="72" customWidth="1"/>
    <col min="2799" max="2799" width="14" style="72" customWidth="1"/>
    <col min="2800" max="3049" width="8.140625" style="72"/>
    <col min="3050" max="3051" width="1.5703125" style="72" customWidth="1"/>
    <col min="3052" max="3052" width="58.5703125" style="72" customWidth="1"/>
    <col min="3053" max="3053" width="7.85546875" style="72" customWidth="1"/>
    <col min="3054" max="3054" width="1.5703125" style="72" customWidth="1"/>
    <col min="3055" max="3055" width="14" style="72" customWidth="1"/>
    <col min="3056" max="3305" width="8.140625" style="72"/>
    <col min="3306" max="3307" width="1.5703125" style="72" customWidth="1"/>
    <col min="3308" max="3308" width="58.5703125" style="72" customWidth="1"/>
    <col min="3309" max="3309" width="7.85546875" style="72" customWidth="1"/>
    <col min="3310" max="3310" width="1.5703125" style="72" customWidth="1"/>
    <col min="3311" max="3311" width="14" style="72" customWidth="1"/>
    <col min="3312" max="3561" width="8.140625" style="72"/>
    <col min="3562" max="3563" width="1.5703125" style="72" customWidth="1"/>
    <col min="3564" max="3564" width="58.5703125" style="72" customWidth="1"/>
    <col min="3565" max="3565" width="7.85546875" style="72" customWidth="1"/>
    <col min="3566" max="3566" width="1.5703125" style="72" customWidth="1"/>
    <col min="3567" max="3567" width="14" style="72" customWidth="1"/>
    <col min="3568" max="3817" width="8.140625" style="72"/>
    <col min="3818" max="3819" width="1.5703125" style="72" customWidth="1"/>
    <col min="3820" max="3820" width="58.5703125" style="72" customWidth="1"/>
    <col min="3821" max="3821" width="7.85546875" style="72" customWidth="1"/>
    <col min="3822" max="3822" width="1.5703125" style="72" customWidth="1"/>
    <col min="3823" max="3823" width="14" style="72" customWidth="1"/>
    <col min="3824" max="4073" width="8.140625" style="72"/>
    <col min="4074" max="4075" width="1.5703125" style="72" customWidth="1"/>
    <col min="4076" max="4076" width="58.5703125" style="72" customWidth="1"/>
    <col min="4077" max="4077" width="7.85546875" style="72" customWidth="1"/>
    <col min="4078" max="4078" width="1.5703125" style="72" customWidth="1"/>
    <col min="4079" max="4079" width="14" style="72" customWidth="1"/>
    <col min="4080" max="4329" width="8.140625" style="72"/>
    <col min="4330" max="4331" width="1.5703125" style="72" customWidth="1"/>
    <col min="4332" max="4332" width="58.5703125" style="72" customWidth="1"/>
    <col min="4333" max="4333" width="7.85546875" style="72" customWidth="1"/>
    <col min="4334" max="4334" width="1.5703125" style="72" customWidth="1"/>
    <col min="4335" max="4335" width="14" style="72" customWidth="1"/>
    <col min="4336" max="4585" width="8.140625" style="72"/>
    <col min="4586" max="4587" width="1.5703125" style="72" customWidth="1"/>
    <col min="4588" max="4588" width="58.5703125" style="72" customWidth="1"/>
    <col min="4589" max="4589" width="7.85546875" style="72" customWidth="1"/>
    <col min="4590" max="4590" width="1.5703125" style="72" customWidth="1"/>
    <col min="4591" max="4591" width="14" style="72" customWidth="1"/>
    <col min="4592" max="4841" width="8.140625" style="72"/>
    <col min="4842" max="4843" width="1.5703125" style="72" customWidth="1"/>
    <col min="4844" max="4844" width="58.5703125" style="72" customWidth="1"/>
    <col min="4845" max="4845" width="7.85546875" style="72" customWidth="1"/>
    <col min="4846" max="4846" width="1.5703125" style="72" customWidth="1"/>
    <col min="4847" max="4847" width="14" style="72" customWidth="1"/>
    <col min="4848" max="5097" width="8.140625" style="72"/>
    <col min="5098" max="5099" width="1.5703125" style="72" customWidth="1"/>
    <col min="5100" max="5100" width="58.5703125" style="72" customWidth="1"/>
    <col min="5101" max="5101" width="7.85546875" style="72" customWidth="1"/>
    <col min="5102" max="5102" width="1.5703125" style="72" customWidth="1"/>
    <col min="5103" max="5103" width="14" style="72" customWidth="1"/>
    <col min="5104" max="5353" width="8.140625" style="72"/>
    <col min="5354" max="5355" width="1.5703125" style="72" customWidth="1"/>
    <col min="5356" max="5356" width="58.5703125" style="72" customWidth="1"/>
    <col min="5357" max="5357" width="7.85546875" style="72" customWidth="1"/>
    <col min="5358" max="5358" width="1.5703125" style="72" customWidth="1"/>
    <col min="5359" max="5359" width="14" style="72" customWidth="1"/>
    <col min="5360" max="5609" width="8.140625" style="72"/>
    <col min="5610" max="5611" width="1.5703125" style="72" customWidth="1"/>
    <col min="5612" max="5612" width="58.5703125" style="72" customWidth="1"/>
    <col min="5613" max="5613" width="7.85546875" style="72" customWidth="1"/>
    <col min="5614" max="5614" width="1.5703125" style="72" customWidth="1"/>
    <col min="5615" max="5615" width="14" style="72" customWidth="1"/>
    <col min="5616" max="5865" width="8.140625" style="72"/>
    <col min="5866" max="5867" width="1.5703125" style="72" customWidth="1"/>
    <col min="5868" max="5868" width="58.5703125" style="72" customWidth="1"/>
    <col min="5869" max="5869" width="7.85546875" style="72" customWidth="1"/>
    <col min="5870" max="5870" width="1.5703125" style="72" customWidth="1"/>
    <col min="5871" max="5871" width="14" style="72" customWidth="1"/>
    <col min="5872" max="6121" width="8.140625" style="72"/>
    <col min="6122" max="6123" width="1.5703125" style="72" customWidth="1"/>
    <col min="6124" max="6124" width="58.5703125" style="72" customWidth="1"/>
    <col min="6125" max="6125" width="7.85546875" style="72" customWidth="1"/>
    <col min="6126" max="6126" width="1.5703125" style="72" customWidth="1"/>
    <col min="6127" max="6127" width="14" style="72" customWidth="1"/>
    <col min="6128" max="6377" width="8.140625" style="72"/>
    <col min="6378" max="6379" width="1.5703125" style="72" customWidth="1"/>
    <col min="6380" max="6380" width="58.5703125" style="72" customWidth="1"/>
    <col min="6381" max="6381" width="7.85546875" style="72" customWidth="1"/>
    <col min="6382" max="6382" width="1.5703125" style="72" customWidth="1"/>
    <col min="6383" max="6383" width="14" style="72" customWidth="1"/>
    <col min="6384" max="6633" width="8.140625" style="72"/>
    <col min="6634" max="6635" width="1.5703125" style="72" customWidth="1"/>
    <col min="6636" max="6636" width="58.5703125" style="72" customWidth="1"/>
    <col min="6637" max="6637" width="7.85546875" style="72" customWidth="1"/>
    <col min="6638" max="6638" width="1.5703125" style="72" customWidth="1"/>
    <col min="6639" max="6639" width="14" style="72" customWidth="1"/>
    <col min="6640" max="6889" width="8.140625" style="72"/>
    <col min="6890" max="6891" width="1.5703125" style="72" customWidth="1"/>
    <col min="6892" max="6892" width="58.5703125" style="72" customWidth="1"/>
    <col min="6893" max="6893" width="7.85546875" style="72" customWidth="1"/>
    <col min="6894" max="6894" width="1.5703125" style="72" customWidth="1"/>
    <col min="6895" max="6895" width="14" style="72" customWidth="1"/>
    <col min="6896" max="7145" width="8.140625" style="72"/>
    <col min="7146" max="7147" width="1.5703125" style="72" customWidth="1"/>
    <col min="7148" max="7148" width="58.5703125" style="72" customWidth="1"/>
    <col min="7149" max="7149" width="7.85546875" style="72" customWidth="1"/>
    <col min="7150" max="7150" width="1.5703125" style="72" customWidth="1"/>
    <col min="7151" max="7151" width="14" style="72" customWidth="1"/>
    <col min="7152" max="7401" width="8.140625" style="72"/>
    <col min="7402" max="7403" width="1.5703125" style="72" customWidth="1"/>
    <col min="7404" max="7404" width="58.5703125" style="72" customWidth="1"/>
    <col min="7405" max="7405" width="7.85546875" style="72" customWidth="1"/>
    <col min="7406" max="7406" width="1.5703125" style="72" customWidth="1"/>
    <col min="7407" max="7407" width="14" style="72" customWidth="1"/>
    <col min="7408" max="7657" width="8.140625" style="72"/>
    <col min="7658" max="7659" width="1.5703125" style="72" customWidth="1"/>
    <col min="7660" max="7660" width="58.5703125" style="72" customWidth="1"/>
    <col min="7661" max="7661" width="7.85546875" style="72" customWidth="1"/>
    <col min="7662" max="7662" width="1.5703125" style="72" customWidth="1"/>
    <col min="7663" max="7663" width="14" style="72" customWidth="1"/>
    <col min="7664" max="7913" width="8.140625" style="72"/>
    <col min="7914" max="7915" width="1.5703125" style="72" customWidth="1"/>
    <col min="7916" max="7916" width="58.5703125" style="72" customWidth="1"/>
    <col min="7917" max="7917" width="7.85546875" style="72" customWidth="1"/>
    <col min="7918" max="7918" width="1.5703125" style="72" customWidth="1"/>
    <col min="7919" max="7919" width="14" style="72" customWidth="1"/>
    <col min="7920" max="8169" width="8.140625" style="72"/>
    <col min="8170" max="8171" width="1.5703125" style="72" customWidth="1"/>
    <col min="8172" max="8172" width="58.5703125" style="72" customWidth="1"/>
    <col min="8173" max="8173" width="7.85546875" style="72" customWidth="1"/>
    <col min="8174" max="8174" width="1.5703125" style="72" customWidth="1"/>
    <col min="8175" max="8175" width="14" style="72" customWidth="1"/>
    <col min="8176" max="8425" width="8.140625" style="72"/>
    <col min="8426" max="8427" width="1.5703125" style="72" customWidth="1"/>
    <col min="8428" max="8428" width="58.5703125" style="72" customWidth="1"/>
    <col min="8429" max="8429" width="7.85546875" style="72" customWidth="1"/>
    <col min="8430" max="8430" width="1.5703125" style="72" customWidth="1"/>
    <col min="8431" max="8431" width="14" style="72" customWidth="1"/>
    <col min="8432" max="8681" width="8.140625" style="72"/>
    <col min="8682" max="8683" width="1.5703125" style="72" customWidth="1"/>
    <col min="8684" max="8684" width="58.5703125" style="72" customWidth="1"/>
    <col min="8685" max="8685" width="7.85546875" style="72" customWidth="1"/>
    <col min="8686" max="8686" width="1.5703125" style="72" customWidth="1"/>
    <col min="8687" max="8687" width="14" style="72" customWidth="1"/>
    <col min="8688" max="8937" width="8.140625" style="72"/>
    <col min="8938" max="8939" width="1.5703125" style="72" customWidth="1"/>
    <col min="8940" max="8940" width="58.5703125" style="72" customWidth="1"/>
    <col min="8941" max="8941" width="7.85546875" style="72" customWidth="1"/>
    <col min="8942" max="8942" width="1.5703125" style="72" customWidth="1"/>
    <col min="8943" max="8943" width="14" style="72" customWidth="1"/>
    <col min="8944" max="9193" width="8.140625" style="72"/>
    <col min="9194" max="9195" width="1.5703125" style="72" customWidth="1"/>
    <col min="9196" max="9196" width="58.5703125" style="72" customWidth="1"/>
    <col min="9197" max="9197" width="7.85546875" style="72" customWidth="1"/>
    <col min="9198" max="9198" width="1.5703125" style="72" customWidth="1"/>
    <col min="9199" max="9199" width="14" style="72" customWidth="1"/>
    <col min="9200" max="9449" width="8.140625" style="72"/>
    <col min="9450" max="9451" width="1.5703125" style="72" customWidth="1"/>
    <col min="9452" max="9452" width="58.5703125" style="72" customWidth="1"/>
    <col min="9453" max="9453" width="7.85546875" style="72" customWidth="1"/>
    <col min="9454" max="9454" width="1.5703125" style="72" customWidth="1"/>
    <col min="9455" max="9455" width="14" style="72" customWidth="1"/>
    <col min="9456" max="9705" width="8.140625" style="72"/>
    <col min="9706" max="9707" width="1.5703125" style="72" customWidth="1"/>
    <col min="9708" max="9708" width="58.5703125" style="72" customWidth="1"/>
    <col min="9709" max="9709" width="7.85546875" style="72" customWidth="1"/>
    <col min="9710" max="9710" width="1.5703125" style="72" customWidth="1"/>
    <col min="9711" max="9711" width="14" style="72" customWidth="1"/>
    <col min="9712" max="9961" width="8.140625" style="72"/>
    <col min="9962" max="9963" width="1.5703125" style="72" customWidth="1"/>
    <col min="9964" max="9964" width="58.5703125" style="72" customWidth="1"/>
    <col min="9965" max="9965" width="7.85546875" style="72" customWidth="1"/>
    <col min="9966" max="9966" width="1.5703125" style="72" customWidth="1"/>
    <col min="9967" max="9967" width="14" style="72" customWidth="1"/>
    <col min="9968" max="10217" width="8.140625" style="72"/>
    <col min="10218" max="10219" width="1.5703125" style="72" customWidth="1"/>
    <col min="10220" max="10220" width="58.5703125" style="72" customWidth="1"/>
    <col min="10221" max="10221" width="7.85546875" style="72" customWidth="1"/>
    <col min="10222" max="10222" width="1.5703125" style="72" customWidth="1"/>
    <col min="10223" max="10223" width="14" style="72" customWidth="1"/>
    <col min="10224" max="10473" width="8.140625" style="72"/>
    <col min="10474" max="10475" width="1.5703125" style="72" customWidth="1"/>
    <col min="10476" max="10476" width="58.5703125" style="72" customWidth="1"/>
    <col min="10477" max="10477" width="7.85546875" style="72" customWidth="1"/>
    <col min="10478" max="10478" width="1.5703125" style="72" customWidth="1"/>
    <col min="10479" max="10479" width="14" style="72" customWidth="1"/>
    <col min="10480" max="10729" width="8.140625" style="72"/>
    <col min="10730" max="10731" width="1.5703125" style="72" customWidth="1"/>
    <col min="10732" max="10732" width="58.5703125" style="72" customWidth="1"/>
    <col min="10733" max="10733" width="7.85546875" style="72" customWidth="1"/>
    <col min="10734" max="10734" width="1.5703125" style="72" customWidth="1"/>
    <col min="10735" max="10735" width="14" style="72" customWidth="1"/>
    <col min="10736" max="10985" width="8.140625" style="72"/>
    <col min="10986" max="10987" width="1.5703125" style="72" customWidth="1"/>
    <col min="10988" max="10988" width="58.5703125" style="72" customWidth="1"/>
    <col min="10989" max="10989" width="7.85546875" style="72" customWidth="1"/>
    <col min="10990" max="10990" width="1.5703125" style="72" customWidth="1"/>
    <col min="10991" max="10991" width="14" style="72" customWidth="1"/>
    <col min="10992" max="11241" width="8.140625" style="72"/>
    <col min="11242" max="11243" width="1.5703125" style="72" customWidth="1"/>
    <col min="11244" max="11244" width="58.5703125" style="72" customWidth="1"/>
    <col min="11245" max="11245" width="7.85546875" style="72" customWidth="1"/>
    <col min="11246" max="11246" width="1.5703125" style="72" customWidth="1"/>
    <col min="11247" max="11247" width="14" style="72" customWidth="1"/>
    <col min="11248" max="11497" width="8.140625" style="72"/>
    <col min="11498" max="11499" width="1.5703125" style="72" customWidth="1"/>
    <col min="11500" max="11500" width="58.5703125" style="72" customWidth="1"/>
    <col min="11501" max="11501" width="7.85546875" style="72" customWidth="1"/>
    <col min="11502" max="11502" width="1.5703125" style="72" customWidth="1"/>
    <col min="11503" max="11503" width="14" style="72" customWidth="1"/>
    <col min="11504" max="11753" width="8.140625" style="72"/>
    <col min="11754" max="11755" width="1.5703125" style="72" customWidth="1"/>
    <col min="11756" max="11756" width="58.5703125" style="72" customWidth="1"/>
    <col min="11757" max="11757" width="7.85546875" style="72" customWidth="1"/>
    <col min="11758" max="11758" width="1.5703125" style="72" customWidth="1"/>
    <col min="11759" max="11759" width="14" style="72" customWidth="1"/>
    <col min="11760" max="12009" width="8.140625" style="72"/>
    <col min="12010" max="12011" width="1.5703125" style="72" customWidth="1"/>
    <col min="12012" max="12012" width="58.5703125" style="72" customWidth="1"/>
    <col min="12013" max="12013" width="7.85546875" style="72" customWidth="1"/>
    <col min="12014" max="12014" width="1.5703125" style="72" customWidth="1"/>
    <col min="12015" max="12015" width="14" style="72" customWidth="1"/>
    <col min="12016" max="12265" width="8.140625" style="72"/>
    <col min="12266" max="12267" width="1.5703125" style="72" customWidth="1"/>
    <col min="12268" max="12268" width="58.5703125" style="72" customWidth="1"/>
    <col min="12269" max="12269" width="7.85546875" style="72" customWidth="1"/>
    <col min="12270" max="12270" width="1.5703125" style="72" customWidth="1"/>
    <col min="12271" max="12271" width="14" style="72" customWidth="1"/>
    <col min="12272" max="12521" width="8.140625" style="72"/>
    <col min="12522" max="12523" width="1.5703125" style="72" customWidth="1"/>
    <col min="12524" max="12524" width="58.5703125" style="72" customWidth="1"/>
    <col min="12525" max="12525" width="7.85546875" style="72" customWidth="1"/>
    <col min="12526" max="12526" width="1.5703125" style="72" customWidth="1"/>
    <col min="12527" max="12527" width="14" style="72" customWidth="1"/>
    <col min="12528" max="12777" width="8.140625" style="72"/>
    <col min="12778" max="12779" width="1.5703125" style="72" customWidth="1"/>
    <col min="12780" max="12780" width="58.5703125" style="72" customWidth="1"/>
    <col min="12781" max="12781" width="7.85546875" style="72" customWidth="1"/>
    <col min="12782" max="12782" width="1.5703125" style="72" customWidth="1"/>
    <col min="12783" max="12783" width="14" style="72" customWidth="1"/>
    <col min="12784" max="13033" width="8.140625" style="72"/>
    <col min="13034" max="13035" width="1.5703125" style="72" customWidth="1"/>
    <col min="13036" max="13036" width="58.5703125" style="72" customWidth="1"/>
    <col min="13037" max="13037" width="7.85546875" style="72" customWidth="1"/>
    <col min="13038" max="13038" width="1.5703125" style="72" customWidth="1"/>
    <col min="13039" max="13039" width="14" style="72" customWidth="1"/>
    <col min="13040" max="13289" width="8.140625" style="72"/>
    <col min="13290" max="13291" width="1.5703125" style="72" customWidth="1"/>
    <col min="13292" max="13292" width="58.5703125" style="72" customWidth="1"/>
    <col min="13293" max="13293" width="7.85546875" style="72" customWidth="1"/>
    <col min="13294" max="13294" width="1.5703125" style="72" customWidth="1"/>
    <col min="13295" max="13295" width="14" style="72" customWidth="1"/>
    <col min="13296" max="13545" width="8.140625" style="72"/>
    <col min="13546" max="13547" width="1.5703125" style="72" customWidth="1"/>
    <col min="13548" max="13548" width="58.5703125" style="72" customWidth="1"/>
    <col min="13549" max="13549" width="7.85546875" style="72" customWidth="1"/>
    <col min="13550" max="13550" width="1.5703125" style="72" customWidth="1"/>
    <col min="13551" max="13551" width="14" style="72" customWidth="1"/>
    <col min="13552" max="13801" width="8.140625" style="72"/>
    <col min="13802" max="13803" width="1.5703125" style="72" customWidth="1"/>
    <col min="13804" max="13804" width="58.5703125" style="72" customWidth="1"/>
    <col min="13805" max="13805" width="7.85546875" style="72" customWidth="1"/>
    <col min="13806" max="13806" width="1.5703125" style="72" customWidth="1"/>
    <col min="13807" max="13807" width="14" style="72" customWidth="1"/>
    <col min="13808" max="14057" width="8.140625" style="72"/>
    <col min="14058" max="14059" width="1.5703125" style="72" customWidth="1"/>
    <col min="14060" max="14060" width="58.5703125" style="72" customWidth="1"/>
    <col min="14061" max="14061" width="7.85546875" style="72" customWidth="1"/>
    <col min="14062" max="14062" width="1.5703125" style="72" customWidth="1"/>
    <col min="14063" max="14063" width="14" style="72" customWidth="1"/>
    <col min="14064" max="14313" width="8.140625" style="72"/>
    <col min="14314" max="14315" width="1.5703125" style="72" customWidth="1"/>
    <col min="14316" max="14316" width="58.5703125" style="72" customWidth="1"/>
    <col min="14317" max="14317" width="7.85546875" style="72" customWidth="1"/>
    <col min="14318" max="14318" width="1.5703125" style="72" customWidth="1"/>
    <col min="14319" max="14319" width="14" style="72" customWidth="1"/>
    <col min="14320" max="14569" width="8.140625" style="72"/>
    <col min="14570" max="14571" width="1.5703125" style="72" customWidth="1"/>
    <col min="14572" max="14572" width="58.5703125" style="72" customWidth="1"/>
    <col min="14573" max="14573" width="7.85546875" style="72" customWidth="1"/>
    <col min="14574" max="14574" width="1.5703125" style="72" customWidth="1"/>
    <col min="14575" max="14575" width="14" style="72" customWidth="1"/>
    <col min="14576" max="14825" width="8.140625" style="72"/>
    <col min="14826" max="14827" width="1.5703125" style="72" customWidth="1"/>
    <col min="14828" max="14828" width="58.5703125" style="72" customWidth="1"/>
    <col min="14829" max="14829" width="7.85546875" style="72" customWidth="1"/>
    <col min="14830" max="14830" width="1.5703125" style="72" customWidth="1"/>
    <col min="14831" max="14831" width="14" style="72" customWidth="1"/>
    <col min="14832" max="15081" width="8.140625" style="72"/>
    <col min="15082" max="15083" width="1.5703125" style="72" customWidth="1"/>
    <col min="15084" max="15084" width="58.5703125" style="72" customWidth="1"/>
    <col min="15085" max="15085" width="7.85546875" style="72" customWidth="1"/>
    <col min="15086" max="15086" width="1.5703125" style="72" customWidth="1"/>
    <col min="15087" max="15087" width="14" style="72" customWidth="1"/>
    <col min="15088" max="15337" width="8.140625" style="72"/>
    <col min="15338" max="15339" width="1.5703125" style="72" customWidth="1"/>
    <col min="15340" max="15340" width="58.5703125" style="72" customWidth="1"/>
    <col min="15341" max="15341" width="7.85546875" style="72" customWidth="1"/>
    <col min="15342" max="15342" width="1.5703125" style="72" customWidth="1"/>
    <col min="15343" max="15343" width="14" style="72" customWidth="1"/>
    <col min="15344" max="15593" width="8.140625" style="72"/>
    <col min="15594" max="15595" width="1.5703125" style="72" customWidth="1"/>
    <col min="15596" max="15596" width="58.5703125" style="72" customWidth="1"/>
    <col min="15597" max="15597" width="7.85546875" style="72" customWidth="1"/>
    <col min="15598" max="15598" width="1.5703125" style="72" customWidth="1"/>
    <col min="15599" max="15599" width="14" style="72" customWidth="1"/>
    <col min="15600" max="15849" width="8.140625" style="72"/>
    <col min="15850" max="15851" width="1.5703125" style="72" customWidth="1"/>
    <col min="15852" max="15852" width="58.5703125" style="72" customWidth="1"/>
    <col min="15853" max="15853" width="7.85546875" style="72" customWidth="1"/>
    <col min="15854" max="15854" width="1.5703125" style="72" customWidth="1"/>
    <col min="15855" max="15855" width="14" style="72" customWidth="1"/>
    <col min="15856" max="16105" width="8.140625" style="72"/>
    <col min="16106" max="16107" width="1.5703125" style="72" customWidth="1"/>
    <col min="16108" max="16108" width="58.5703125" style="72" customWidth="1"/>
    <col min="16109" max="16109" width="7.85546875" style="72" customWidth="1"/>
    <col min="16110" max="16110" width="1.5703125" style="72" customWidth="1"/>
    <col min="16111" max="16111" width="14" style="72" customWidth="1"/>
    <col min="16112" max="16384" width="8.140625" style="72"/>
  </cols>
  <sheetData>
    <row r="1" spans="1:8" ht="21.75" customHeight="1" x14ac:dyDescent="0.25">
      <c r="A1" s="45" t="s">
        <v>0</v>
      </c>
      <c r="B1" s="75"/>
      <c r="C1" s="144"/>
      <c r="D1" s="144"/>
      <c r="E1" s="144"/>
      <c r="F1" s="145"/>
      <c r="G1" s="146"/>
      <c r="H1" s="145"/>
    </row>
    <row r="2" spans="1:8" ht="21.75" customHeight="1" x14ac:dyDescent="0.25">
      <c r="A2" s="45" t="s">
        <v>77</v>
      </c>
      <c r="B2" s="45"/>
      <c r="C2" s="45"/>
      <c r="D2" s="45"/>
      <c r="E2" s="45"/>
      <c r="F2" s="147"/>
      <c r="G2" s="146"/>
      <c r="H2" s="147"/>
    </row>
    <row r="3" spans="1:8" ht="21.75" customHeight="1" x14ac:dyDescent="0.25">
      <c r="A3" s="48" t="s">
        <v>78</v>
      </c>
      <c r="B3" s="48"/>
      <c r="C3" s="48"/>
      <c r="D3" s="48"/>
      <c r="E3" s="48"/>
      <c r="F3" s="148"/>
      <c r="G3" s="149"/>
      <c r="H3" s="148"/>
    </row>
    <row r="4" spans="1:8" ht="21.75" customHeight="1" x14ac:dyDescent="0.25">
      <c r="A4" s="45"/>
      <c r="B4" s="45"/>
      <c r="C4" s="45"/>
      <c r="D4" s="45"/>
      <c r="E4" s="45"/>
      <c r="F4" s="147"/>
      <c r="G4" s="146"/>
      <c r="H4" s="147"/>
    </row>
    <row r="5" spans="1:8" ht="21.75" customHeight="1" x14ac:dyDescent="0.25">
      <c r="A5" s="45"/>
      <c r="B5" s="45"/>
      <c r="C5" s="45"/>
      <c r="D5" s="45"/>
      <c r="E5" s="45"/>
      <c r="F5" s="52" t="s">
        <v>3</v>
      </c>
      <c r="G5" s="150"/>
      <c r="H5" s="52" t="s">
        <v>4</v>
      </c>
    </row>
    <row r="6" spans="1:8" ht="21.75" customHeight="1" x14ac:dyDescent="0.25">
      <c r="D6" s="1" t="s">
        <v>5</v>
      </c>
      <c r="F6" s="11" t="s">
        <v>6</v>
      </c>
      <c r="G6" s="151"/>
      <c r="H6" s="11" t="s">
        <v>6</v>
      </c>
    </row>
    <row r="7" spans="1:8" ht="21.75" customHeight="1" x14ac:dyDescent="0.25">
      <c r="F7" s="10"/>
      <c r="G7" s="151"/>
      <c r="H7" s="10"/>
    </row>
    <row r="8" spans="1:8" ht="21.75" customHeight="1" x14ac:dyDescent="0.25">
      <c r="A8" s="152" t="s">
        <v>79</v>
      </c>
      <c r="B8" s="152"/>
      <c r="C8" s="153"/>
      <c r="D8" s="62" t="s">
        <v>80</v>
      </c>
      <c r="E8" s="153"/>
      <c r="F8" s="12"/>
      <c r="G8" s="154"/>
      <c r="H8" s="12"/>
    </row>
    <row r="9" spans="1:8" ht="21.75" customHeight="1" x14ac:dyDescent="0.25">
      <c r="A9" s="153" t="s">
        <v>81</v>
      </c>
      <c r="B9" s="152"/>
      <c r="C9" s="153"/>
      <c r="D9" s="153"/>
      <c r="E9" s="153"/>
      <c r="F9" s="12">
        <v>928514267</v>
      </c>
      <c r="G9" s="154"/>
      <c r="H9" s="12">
        <v>752850523</v>
      </c>
    </row>
    <row r="10" spans="1:8" ht="21.75" customHeight="1" x14ac:dyDescent="0.25">
      <c r="A10" s="153" t="s">
        <v>82</v>
      </c>
      <c r="B10" s="152"/>
      <c r="C10" s="152"/>
      <c r="D10" s="152"/>
      <c r="E10" s="152"/>
      <c r="F10" s="12">
        <v>533643078</v>
      </c>
      <c r="G10" s="154"/>
      <c r="H10" s="12">
        <v>321875787</v>
      </c>
    </row>
    <row r="11" spans="1:8" ht="21.75" customHeight="1" x14ac:dyDescent="0.25">
      <c r="A11" s="153" t="s">
        <v>83</v>
      </c>
      <c r="B11" s="152"/>
      <c r="C11" s="153"/>
      <c r="D11" s="62"/>
      <c r="E11" s="153"/>
      <c r="F11" s="13">
        <v>8349428</v>
      </c>
      <c r="G11" s="154"/>
      <c r="H11" s="13">
        <v>458655</v>
      </c>
    </row>
    <row r="12" spans="1:8" ht="6" customHeight="1" x14ac:dyDescent="0.25">
      <c r="A12" s="153"/>
      <c r="B12" s="155"/>
      <c r="C12" s="153"/>
      <c r="D12" s="153"/>
      <c r="E12" s="153"/>
      <c r="F12" s="12"/>
      <c r="G12" s="154"/>
      <c r="H12" s="12"/>
    </row>
    <row r="13" spans="1:8" s="75" customFormat="1" ht="21.75" customHeight="1" x14ac:dyDescent="0.25">
      <c r="A13" s="152" t="s">
        <v>84</v>
      </c>
      <c r="B13" s="152"/>
      <c r="C13" s="152"/>
      <c r="D13" s="152"/>
      <c r="E13" s="152"/>
      <c r="F13" s="13">
        <f>SUM(F9:F12)</f>
        <v>1470506773</v>
      </c>
      <c r="G13" s="156"/>
      <c r="H13" s="13">
        <v>1075184965</v>
      </c>
    </row>
    <row r="14" spans="1:8" s="75" customFormat="1" ht="21.75" customHeight="1" x14ac:dyDescent="0.25">
      <c r="A14" s="152"/>
      <c r="B14" s="152"/>
      <c r="C14" s="152"/>
      <c r="D14" s="152"/>
      <c r="E14" s="152"/>
      <c r="F14" s="12"/>
      <c r="G14" s="156"/>
      <c r="H14" s="12"/>
    </row>
    <row r="15" spans="1:8" s="75" customFormat="1" ht="21.75" customHeight="1" x14ac:dyDescent="0.25">
      <c r="A15" s="152" t="s">
        <v>85</v>
      </c>
      <c r="B15" s="152"/>
      <c r="C15" s="152"/>
      <c r="D15" s="152"/>
      <c r="E15" s="152"/>
      <c r="F15" s="12"/>
      <c r="G15" s="156"/>
      <c r="H15" s="12"/>
    </row>
    <row r="16" spans="1:8" s="75" customFormat="1" ht="21.75" customHeight="1" x14ac:dyDescent="0.25">
      <c r="A16" s="153" t="s">
        <v>86</v>
      </c>
      <c r="B16" s="152"/>
      <c r="C16" s="152"/>
      <c r="D16" s="152"/>
      <c r="E16" s="152"/>
      <c r="F16" s="12">
        <v>-745533477</v>
      </c>
      <c r="G16" s="154"/>
      <c r="H16" s="12">
        <v>-549977469</v>
      </c>
    </row>
    <row r="17" spans="1:8" s="75" customFormat="1" ht="21.75" customHeight="1" x14ac:dyDescent="0.25">
      <c r="A17" s="153" t="s">
        <v>87</v>
      </c>
      <c r="B17" s="152"/>
      <c r="C17" s="152"/>
      <c r="D17" s="152"/>
      <c r="E17" s="152"/>
      <c r="F17" s="12">
        <v>-397431734</v>
      </c>
      <c r="G17" s="154"/>
      <c r="H17" s="12">
        <v>-254718265</v>
      </c>
    </row>
    <row r="18" spans="1:8" s="75" customFormat="1" ht="21.75" customHeight="1" x14ac:dyDescent="0.25">
      <c r="A18" s="153" t="s">
        <v>88</v>
      </c>
      <c r="B18" s="152"/>
      <c r="C18" s="152"/>
      <c r="D18" s="152"/>
      <c r="E18" s="152"/>
      <c r="F18" s="13">
        <v>-5408797</v>
      </c>
      <c r="G18" s="154"/>
      <c r="H18" s="13">
        <v>-109764</v>
      </c>
    </row>
    <row r="19" spans="1:8" ht="6" customHeight="1" x14ac:dyDescent="0.25">
      <c r="A19" s="153"/>
      <c r="B19" s="155"/>
      <c r="C19" s="153"/>
      <c r="D19" s="153"/>
      <c r="E19" s="153"/>
      <c r="F19" s="12"/>
      <c r="G19" s="154"/>
      <c r="H19" s="12"/>
    </row>
    <row r="20" spans="1:8" s="75" customFormat="1" ht="21.75" customHeight="1" x14ac:dyDescent="0.25">
      <c r="A20" s="152" t="s">
        <v>89</v>
      </c>
      <c r="B20" s="152"/>
      <c r="C20" s="152"/>
      <c r="D20" s="152"/>
      <c r="E20" s="152"/>
      <c r="F20" s="13">
        <f>SUM(F16:F19)</f>
        <v>-1148374008</v>
      </c>
      <c r="G20" s="156"/>
      <c r="H20" s="13">
        <v>-804805498</v>
      </c>
    </row>
    <row r="21" spans="1:8" ht="21.75" customHeight="1" x14ac:dyDescent="0.25">
      <c r="A21" s="153"/>
      <c r="B21" s="155"/>
      <c r="C21" s="153"/>
      <c r="D21" s="153"/>
      <c r="E21" s="153"/>
      <c r="F21" s="12"/>
      <c r="G21" s="154"/>
      <c r="H21" s="12"/>
    </row>
    <row r="22" spans="1:8" s="75" customFormat="1" ht="21.75" customHeight="1" x14ac:dyDescent="0.25">
      <c r="A22" s="152" t="s">
        <v>90</v>
      </c>
      <c r="B22" s="152"/>
      <c r="C22" s="152"/>
      <c r="D22" s="62">
        <v>8</v>
      </c>
      <c r="E22" s="152"/>
      <c r="F22" s="12">
        <v>322132765</v>
      </c>
      <c r="G22" s="156"/>
      <c r="H22" s="12">
        <v>270379467</v>
      </c>
    </row>
    <row r="23" spans="1:8" ht="21.75" customHeight="1" x14ac:dyDescent="0.25">
      <c r="A23" s="153" t="s">
        <v>91</v>
      </c>
      <c r="B23" s="157"/>
      <c r="C23" s="157"/>
      <c r="D23" s="157"/>
      <c r="E23" s="157"/>
      <c r="F23" s="12">
        <v>1542139</v>
      </c>
      <c r="G23" s="154"/>
      <c r="H23" s="12">
        <v>1566902</v>
      </c>
    </row>
    <row r="24" spans="1:8" ht="21.75" customHeight="1" x14ac:dyDescent="0.25">
      <c r="A24" s="153" t="s">
        <v>92</v>
      </c>
      <c r="B24" s="157"/>
      <c r="C24" s="157"/>
      <c r="D24" s="157"/>
      <c r="E24" s="157"/>
      <c r="F24" s="12">
        <v>1162391</v>
      </c>
      <c r="G24" s="154"/>
      <c r="H24" s="12">
        <v>-253334</v>
      </c>
    </row>
    <row r="25" spans="1:8" ht="21.75" customHeight="1" x14ac:dyDescent="0.25">
      <c r="A25" s="153" t="s">
        <v>93</v>
      </c>
      <c r="B25" s="153"/>
      <c r="C25" s="153"/>
      <c r="D25" s="62"/>
      <c r="E25" s="153"/>
      <c r="F25" s="12">
        <v>-50117506</v>
      </c>
      <c r="G25" s="154"/>
      <c r="H25" s="12">
        <v>-46871684</v>
      </c>
    </row>
    <row r="26" spans="1:8" ht="21.75" customHeight="1" x14ac:dyDescent="0.25">
      <c r="A26" s="153" t="s">
        <v>94</v>
      </c>
      <c r="B26" s="153"/>
      <c r="C26" s="153"/>
      <c r="D26" s="62"/>
      <c r="E26" s="153"/>
      <c r="F26" s="13">
        <v>-114417024</v>
      </c>
      <c r="G26" s="154"/>
      <c r="H26" s="13">
        <v>-75053664</v>
      </c>
    </row>
    <row r="27" spans="1:8" ht="6" customHeight="1" x14ac:dyDescent="0.25">
      <c r="A27" s="155"/>
      <c r="B27" s="153"/>
      <c r="C27" s="153"/>
      <c r="D27" s="62"/>
      <c r="E27" s="153"/>
      <c r="F27" s="12"/>
      <c r="G27" s="154"/>
      <c r="H27" s="12"/>
    </row>
    <row r="28" spans="1:8" ht="21.75" customHeight="1" x14ac:dyDescent="0.25">
      <c r="A28" s="158" t="s">
        <v>95</v>
      </c>
      <c r="B28" s="153"/>
      <c r="C28" s="153"/>
      <c r="D28" s="62"/>
      <c r="E28" s="153"/>
      <c r="F28" s="12">
        <f>SUM(F22:F27)</f>
        <v>160302765</v>
      </c>
      <c r="G28" s="154"/>
      <c r="H28" s="12">
        <f>SUM(H22:H27)</f>
        <v>149767687</v>
      </c>
    </row>
    <row r="29" spans="1:8" ht="21.75" customHeight="1" x14ac:dyDescent="0.25">
      <c r="A29" s="155" t="s">
        <v>96</v>
      </c>
      <c r="B29" s="155"/>
      <c r="C29" s="153"/>
      <c r="D29" s="153"/>
      <c r="E29" s="153"/>
      <c r="F29" s="13">
        <v>-20379067</v>
      </c>
      <c r="G29" s="154"/>
      <c r="H29" s="13">
        <v>-16051050</v>
      </c>
    </row>
    <row r="30" spans="1:8" ht="6" customHeight="1" x14ac:dyDescent="0.25">
      <c r="A30" s="155"/>
      <c r="B30" s="155"/>
      <c r="C30" s="153"/>
      <c r="D30" s="153"/>
      <c r="E30" s="153"/>
      <c r="F30" s="12"/>
      <c r="G30" s="154"/>
      <c r="H30" s="12"/>
    </row>
    <row r="31" spans="1:8" ht="21.75" customHeight="1" x14ac:dyDescent="0.25">
      <c r="A31" s="158" t="s">
        <v>97</v>
      </c>
      <c r="B31" s="158"/>
      <c r="C31" s="155"/>
      <c r="D31" s="155"/>
      <c r="E31" s="155"/>
      <c r="F31" s="12">
        <f>SUM(F28:F29)</f>
        <v>139923698</v>
      </c>
      <c r="G31" s="154"/>
      <c r="H31" s="12">
        <v>133716637</v>
      </c>
    </row>
    <row r="32" spans="1:8" ht="21.75" customHeight="1" x14ac:dyDescent="0.25">
      <c r="A32" s="153" t="s">
        <v>98</v>
      </c>
      <c r="B32" s="153"/>
      <c r="C32" s="153"/>
      <c r="D32" s="62">
        <v>29</v>
      </c>
      <c r="E32" s="153"/>
      <c r="F32" s="13">
        <v>-36482417</v>
      </c>
      <c r="G32" s="154"/>
      <c r="H32" s="13">
        <v>-29689477</v>
      </c>
    </row>
    <row r="33" spans="1:8" ht="6" customHeight="1" x14ac:dyDescent="0.25">
      <c r="A33" s="153"/>
      <c r="B33" s="153"/>
      <c r="C33" s="153"/>
      <c r="D33" s="153"/>
      <c r="E33" s="153"/>
      <c r="F33" s="12"/>
      <c r="G33" s="154"/>
      <c r="H33" s="12"/>
    </row>
    <row r="34" spans="1:8" ht="21.75" customHeight="1" x14ac:dyDescent="0.25">
      <c r="A34" s="152" t="s">
        <v>99</v>
      </c>
      <c r="B34" s="152"/>
      <c r="C34" s="158"/>
      <c r="D34" s="158"/>
      <c r="E34" s="158"/>
      <c r="F34" s="13">
        <f>SUM(F31:F32)</f>
        <v>103441281</v>
      </c>
      <c r="G34" s="154"/>
      <c r="H34" s="13">
        <v>104027160</v>
      </c>
    </row>
    <row r="35" spans="1:8" ht="21.75" customHeight="1" x14ac:dyDescent="0.25">
      <c r="A35" s="152"/>
      <c r="B35" s="152"/>
      <c r="C35" s="158"/>
      <c r="D35" s="158"/>
      <c r="E35" s="158"/>
      <c r="F35" s="12"/>
      <c r="G35" s="154"/>
      <c r="H35" s="12"/>
    </row>
    <row r="36" spans="1:8" ht="21.75" customHeight="1" x14ac:dyDescent="0.25">
      <c r="A36" s="152"/>
      <c r="B36" s="152"/>
      <c r="C36" s="158"/>
      <c r="D36" s="158"/>
      <c r="E36" s="158"/>
      <c r="F36" s="12"/>
      <c r="G36" s="154"/>
      <c r="H36" s="12"/>
    </row>
    <row r="37" spans="1:8" ht="21.75" customHeight="1" x14ac:dyDescent="0.25">
      <c r="A37" s="152"/>
      <c r="B37" s="152"/>
      <c r="C37" s="158"/>
      <c r="D37" s="158"/>
      <c r="E37" s="158"/>
      <c r="F37" s="12"/>
      <c r="G37" s="154"/>
      <c r="H37" s="12"/>
    </row>
    <row r="38" spans="1:8" ht="18" customHeight="1" x14ac:dyDescent="0.25">
      <c r="A38" s="152"/>
      <c r="B38" s="152"/>
      <c r="C38" s="158"/>
      <c r="D38" s="158"/>
      <c r="E38" s="158"/>
      <c r="F38" s="2"/>
      <c r="G38" s="62"/>
      <c r="H38" s="2"/>
    </row>
    <row r="39" spans="1:8" ht="27" customHeight="1" x14ac:dyDescent="0.25">
      <c r="A39" s="152"/>
      <c r="B39" s="152"/>
      <c r="C39" s="158"/>
      <c r="D39" s="158"/>
      <c r="E39" s="158"/>
      <c r="F39" s="2"/>
      <c r="G39" s="62"/>
      <c r="H39" s="2"/>
    </row>
    <row r="40" spans="1:8" ht="21.95" customHeight="1" x14ac:dyDescent="0.25">
      <c r="A40" s="115" t="str">
        <f>'TH 6-8'!A45</f>
        <v>หมายเหตุประกอบงบการเงินในหน้า 15 ถึง 65 เป็นส่วนหนึ่งของงบการเงินนี้</v>
      </c>
      <c r="B40" s="159"/>
      <c r="C40" s="160"/>
      <c r="D40" s="160"/>
      <c r="E40" s="160"/>
      <c r="F40" s="3"/>
      <c r="G40" s="161"/>
      <c r="H40" s="3"/>
    </row>
    <row r="41" spans="1:8" ht="21.75" customHeight="1" x14ac:dyDescent="0.25">
      <c r="A41" s="45" t="s">
        <v>0</v>
      </c>
      <c r="B41" s="75"/>
      <c r="C41" s="144"/>
      <c r="D41" s="144"/>
      <c r="E41" s="144"/>
      <c r="F41" s="145"/>
      <c r="G41" s="146"/>
      <c r="H41" s="145"/>
    </row>
    <row r="42" spans="1:8" ht="21.75" customHeight="1" x14ac:dyDescent="0.25">
      <c r="A42" s="45" t="s">
        <v>100</v>
      </c>
      <c r="B42" s="45"/>
      <c r="C42" s="45"/>
      <c r="D42" s="45"/>
      <c r="E42" s="45"/>
      <c r="F42" s="147"/>
      <c r="G42" s="146"/>
      <c r="H42" s="147"/>
    </row>
    <row r="43" spans="1:8" ht="21.75" customHeight="1" x14ac:dyDescent="0.25">
      <c r="A43" s="48" t="s">
        <v>78</v>
      </c>
      <c r="B43" s="48"/>
      <c r="C43" s="48"/>
      <c r="D43" s="48"/>
      <c r="E43" s="48"/>
      <c r="F43" s="148"/>
      <c r="G43" s="149"/>
      <c r="H43" s="148"/>
    </row>
    <row r="44" spans="1:8" ht="21.75" customHeight="1" x14ac:dyDescent="0.25">
      <c r="A44" s="45"/>
      <c r="B44" s="45"/>
      <c r="C44" s="45"/>
      <c r="D44" s="45"/>
      <c r="E44" s="45"/>
      <c r="F44" s="147"/>
      <c r="G44" s="146"/>
      <c r="H44" s="147"/>
    </row>
    <row r="45" spans="1:8" ht="21.75" customHeight="1" x14ac:dyDescent="0.25">
      <c r="A45" s="45"/>
      <c r="B45" s="45"/>
      <c r="C45" s="45"/>
      <c r="D45" s="45"/>
      <c r="E45" s="45"/>
      <c r="F45" s="52" t="s">
        <v>3</v>
      </c>
      <c r="G45" s="150"/>
      <c r="H45" s="52" t="s">
        <v>4</v>
      </c>
    </row>
    <row r="46" spans="1:8" ht="21.75" customHeight="1" x14ac:dyDescent="0.25">
      <c r="D46" s="1" t="s">
        <v>5</v>
      </c>
      <c r="F46" s="11" t="s">
        <v>6</v>
      </c>
      <c r="G46" s="151"/>
      <c r="H46" s="11" t="s">
        <v>6</v>
      </c>
    </row>
    <row r="47" spans="1:8" ht="21.75" customHeight="1" x14ac:dyDescent="0.25">
      <c r="A47" s="152"/>
      <c r="B47" s="152"/>
      <c r="C47" s="158"/>
      <c r="D47" s="158"/>
      <c r="E47" s="158"/>
      <c r="F47" s="12"/>
      <c r="G47" s="154"/>
      <c r="H47" s="12"/>
    </row>
    <row r="48" spans="1:8" ht="21.75" customHeight="1" x14ac:dyDescent="0.25">
      <c r="A48" s="162" t="s">
        <v>101</v>
      </c>
      <c r="B48" s="152"/>
      <c r="C48" s="158"/>
      <c r="D48" s="62"/>
      <c r="E48" s="158"/>
      <c r="F48" s="12"/>
      <c r="G48" s="154"/>
      <c r="H48" s="12"/>
    </row>
    <row r="49" spans="1:8" ht="6" customHeight="1" x14ac:dyDescent="0.25">
      <c r="A49" s="153"/>
      <c r="B49" s="153"/>
      <c r="C49" s="153"/>
      <c r="D49" s="62"/>
      <c r="E49" s="153"/>
      <c r="F49" s="12"/>
      <c r="G49" s="154"/>
      <c r="H49" s="12"/>
    </row>
    <row r="50" spans="1:8" ht="21.75" customHeight="1" x14ac:dyDescent="0.25">
      <c r="A50" s="152"/>
      <c r="B50" s="162" t="s">
        <v>102</v>
      </c>
      <c r="C50" s="116"/>
      <c r="D50" s="62"/>
      <c r="E50" s="158"/>
      <c r="F50" s="12"/>
      <c r="G50" s="154"/>
      <c r="H50" s="12"/>
    </row>
    <row r="51" spans="1:8" ht="21.75" customHeight="1" x14ac:dyDescent="0.25">
      <c r="A51" s="152"/>
      <c r="B51" s="162"/>
      <c r="C51" s="163" t="s">
        <v>103</v>
      </c>
      <c r="D51" s="62"/>
      <c r="E51" s="158"/>
      <c r="F51" s="12"/>
      <c r="G51" s="154"/>
      <c r="H51" s="12"/>
    </row>
    <row r="52" spans="1:8" ht="21.75" customHeight="1" x14ac:dyDescent="0.25">
      <c r="A52" s="152"/>
      <c r="B52" s="162"/>
      <c r="C52" s="116" t="s">
        <v>104</v>
      </c>
      <c r="D52" s="62"/>
      <c r="E52" s="158"/>
      <c r="F52" s="12"/>
      <c r="G52" s="154"/>
      <c r="H52" s="12"/>
    </row>
    <row r="53" spans="1:8" ht="21.75" customHeight="1" x14ac:dyDescent="0.25">
      <c r="A53" s="152"/>
      <c r="B53" s="162"/>
      <c r="C53" s="116" t="s">
        <v>105</v>
      </c>
      <c r="D53" s="62">
        <v>24</v>
      </c>
      <c r="E53" s="158"/>
      <c r="F53" s="12">
        <v>300846</v>
      </c>
      <c r="G53" s="154"/>
      <c r="H53" s="12">
        <v>-3493851</v>
      </c>
    </row>
    <row r="54" spans="1:8" ht="21.75" customHeight="1" x14ac:dyDescent="0.25">
      <c r="A54" s="152"/>
      <c r="B54" s="162"/>
      <c r="C54" s="116" t="s">
        <v>106</v>
      </c>
      <c r="D54" s="62"/>
      <c r="E54" s="158"/>
      <c r="F54" s="12"/>
      <c r="G54" s="154"/>
      <c r="H54" s="12"/>
    </row>
    <row r="55" spans="1:8" ht="21.75" customHeight="1" x14ac:dyDescent="0.25">
      <c r="A55" s="152"/>
      <c r="B55" s="162"/>
      <c r="C55" s="116" t="s">
        <v>107</v>
      </c>
      <c r="D55" s="62">
        <v>21</v>
      </c>
      <c r="E55" s="158"/>
      <c r="F55" s="13">
        <v>-60169</v>
      </c>
      <c r="G55" s="154"/>
      <c r="H55" s="13">
        <v>698770</v>
      </c>
    </row>
    <row r="56" spans="1:8" ht="6" customHeight="1" x14ac:dyDescent="0.25">
      <c r="A56" s="153"/>
      <c r="B56" s="153"/>
      <c r="C56" s="153"/>
      <c r="D56" s="62"/>
      <c r="E56" s="153"/>
      <c r="F56" s="12"/>
      <c r="G56" s="154"/>
      <c r="H56" s="12"/>
    </row>
    <row r="57" spans="1:8" ht="21.75" customHeight="1" x14ac:dyDescent="0.25">
      <c r="A57" s="152"/>
      <c r="B57" s="164" t="s">
        <v>108</v>
      </c>
      <c r="C57" s="116"/>
      <c r="D57" s="62"/>
      <c r="E57" s="158"/>
      <c r="F57" s="12"/>
      <c r="G57" s="154"/>
      <c r="H57" s="12"/>
    </row>
    <row r="58" spans="1:8" ht="21.75" customHeight="1" x14ac:dyDescent="0.25">
      <c r="A58" s="152"/>
      <c r="B58" s="164"/>
      <c r="C58" s="116" t="s">
        <v>103</v>
      </c>
      <c r="D58" s="62"/>
      <c r="E58" s="158"/>
      <c r="F58" s="13">
        <f>SUM(F53:F57)</f>
        <v>240677</v>
      </c>
      <c r="G58" s="154"/>
      <c r="H58" s="13">
        <v>-2795081</v>
      </c>
    </row>
    <row r="59" spans="1:8" ht="6" customHeight="1" x14ac:dyDescent="0.25">
      <c r="A59" s="153"/>
      <c r="B59" s="153"/>
      <c r="C59" s="153"/>
      <c r="D59" s="62"/>
      <c r="E59" s="153"/>
      <c r="F59" s="12"/>
      <c r="G59" s="154"/>
      <c r="H59" s="12"/>
    </row>
    <row r="60" spans="1:8" ht="21.75" customHeight="1" x14ac:dyDescent="0.25">
      <c r="A60" s="162" t="s">
        <v>109</v>
      </c>
      <c r="B60" s="152"/>
      <c r="C60" s="158"/>
      <c r="D60" s="62"/>
      <c r="E60" s="158"/>
      <c r="F60" s="13">
        <f>F58</f>
        <v>240677</v>
      </c>
      <c r="G60" s="154"/>
      <c r="H60" s="13">
        <v>-2795081</v>
      </c>
    </row>
    <row r="61" spans="1:8" ht="6" customHeight="1" x14ac:dyDescent="0.25">
      <c r="A61" s="153"/>
      <c r="B61" s="153"/>
      <c r="C61" s="153"/>
      <c r="D61" s="62"/>
      <c r="E61" s="153"/>
      <c r="F61" s="12"/>
      <c r="G61" s="154"/>
      <c r="H61" s="12"/>
    </row>
    <row r="62" spans="1:8" ht="21.75" customHeight="1" thickBot="1" x14ac:dyDescent="0.3">
      <c r="A62" s="162" t="s">
        <v>110</v>
      </c>
      <c r="B62" s="152"/>
      <c r="C62" s="158"/>
      <c r="D62" s="62"/>
      <c r="E62" s="158"/>
      <c r="F62" s="14">
        <f>F34+F60</f>
        <v>103681958</v>
      </c>
      <c r="G62" s="154"/>
      <c r="H62" s="14">
        <v>101232079</v>
      </c>
    </row>
    <row r="63" spans="1:8" ht="21.75" customHeight="1" thickTop="1" x14ac:dyDescent="0.25">
      <c r="A63" s="153"/>
      <c r="B63" s="153"/>
      <c r="C63" s="153"/>
      <c r="D63" s="62"/>
      <c r="E63" s="153"/>
      <c r="F63" s="12"/>
      <c r="G63" s="154"/>
      <c r="H63" s="12"/>
    </row>
    <row r="64" spans="1:8" ht="21.75" customHeight="1" x14ac:dyDescent="0.25">
      <c r="A64" s="153"/>
      <c r="B64" s="153"/>
      <c r="C64" s="153"/>
      <c r="D64" s="62"/>
      <c r="E64" s="153"/>
      <c r="F64" s="12"/>
      <c r="G64" s="154"/>
      <c r="H64" s="12"/>
    </row>
    <row r="65" spans="1:8" ht="21.75" customHeight="1" x14ac:dyDescent="0.25">
      <c r="A65" s="158" t="s">
        <v>111</v>
      </c>
      <c r="B65" s="155"/>
      <c r="C65" s="155"/>
      <c r="D65" s="62"/>
      <c r="E65" s="155"/>
      <c r="F65" s="12"/>
      <c r="G65" s="154"/>
      <c r="H65" s="12"/>
    </row>
    <row r="66" spans="1:8" ht="21.75" customHeight="1" x14ac:dyDescent="0.25">
      <c r="A66" s="155" t="s">
        <v>112</v>
      </c>
      <c r="B66" s="155"/>
      <c r="C66" s="155"/>
      <c r="D66" s="62">
        <v>30</v>
      </c>
      <c r="E66" s="155"/>
      <c r="F66" s="15">
        <v>0.26</v>
      </c>
      <c r="G66" s="165"/>
      <c r="H66" s="15">
        <v>0.28000000000000003</v>
      </c>
    </row>
    <row r="67" spans="1:8" ht="24" customHeight="1" x14ac:dyDescent="0.25">
      <c r="A67" s="155"/>
      <c r="B67" s="155"/>
      <c r="C67" s="155"/>
      <c r="D67" s="155"/>
      <c r="E67" s="155"/>
      <c r="F67" s="166"/>
      <c r="G67" s="154"/>
      <c r="H67" s="166"/>
    </row>
    <row r="68" spans="1:8" ht="21.75" customHeight="1" x14ac:dyDescent="0.25">
      <c r="A68" s="155"/>
      <c r="B68" s="155"/>
      <c r="C68" s="155"/>
      <c r="D68" s="155"/>
      <c r="E68" s="155"/>
      <c r="F68" s="166"/>
      <c r="G68" s="154"/>
      <c r="H68" s="166"/>
    </row>
    <row r="69" spans="1:8" ht="21.75" customHeight="1" x14ac:dyDescent="0.25">
      <c r="A69" s="155"/>
      <c r="B69" s="155"/>
      <c r="C69" s="155"/>
      <c r="D69" s="155"/>
      <c r="E69" s="155"/>
      <c r="F69" s="166"/>
      <c r="G69" s="154"/>
      <c r="H69" s="166"/>
    </row>
    <row r="70" spans="1:8" ht="21.75" customHeight="1" x14ac:dyDescent="0.25">
      <c r="A70" s="155"/>
      <c r="B70" s="155"/>
      <c r="C70" s="155"/>
      <c r="D70" s="155"/>
      <c r="E70" s="155"/>
      <c r="F70" s="166"/>
      <c r="G70" s="154"/>
      <c r="H70" s="166"/>
    </row>
    <row r="71" spans="1:8" ht="21" customHeight="1" x14ac:dyDescent="0.25">
      <c r="A71" s="155"/>
      <c r="B71" s="155"/>
      <c r="C71" s="155"/>
      <c r="D71" s="155"/>
      <c r="E71" s="155"/>
      <c r="F71" s="167"/>
      <c r="G71" s="62"/>
      <c r="H71" s="167"/>
    </row>
    <row r="72" spans="1:8" ht="21.75" customHeight="1" x14ac:dyDescent="0.25">
      <c r="A72" s="155"/>
      <c r="B72" s="155"/>
      <c r="C72" s="155"/>
      <c r="D72" s="155"/>
      <c r="E72" s="155"/>
      <c r="F72" s="167"/>
      <c r="G72" s="62"/>
      <c r="H72" s="167"/>
    </row>
    <row r="73" spans="1:8" ht="21.75" customHeight="1" x14ac:dyDescent="0.25">
      <c r="A73" s="155"/>
      <c r="B73" s="155"/>
      <c r="C73" s="155"/>
      <c r="D73" s="155"/>
      <c r="E73" s="155"/>
      <c r="F73" s="167"/>
      <c r="G73" s="62"/>
      <c r="H73" s="167"/>
    </row>
    <row r="74" spans="1:8" ht="21.75" customHeight="1" x14ac:dyDescent="0.25">
      <c r="A74" s="155"/>
      <c r="B74" s="155"/>
      <c r="C74" s="155"/>
      <c r="D74" s="155"/>
      <c r="E74" s="155"/>
      <c r="F74" s="167"/>
      <c r="G74" s="62"/>
      <c r="H74" s="167"/>
    </row>
    <row r="75" spans="1:8" ht="21.75" customHeight="1" x14ac:dyDescent="0.25">
      <c r="A75" s="155"/>
      <c r="B75" s="155"/>
      <c r="C75" s="155"/>
      <c r="D75" s="155"/>
      <c r="E75" s="155"/>
      <c r="F75" s="167"/>
      <c r="G75" s="62"/>
      <c r="H75" s="167"/>
    </row>
    <row r="76" spans="1:8" ht="21.75" customHeight="1" x14ac:dyDescent="0.25">
      <c r="A76" s="155"/>
      <c r="B76" s="155"/>
      <c r="C76" s="155"/>
      <c r="D76" s="155"/>
      <c r="E76" s="155"/>
      <c r="F76" s="167"/>
      <c r="G76" s="62"/>
      <c r="H76" s="167"/>
    </row>
    <row r="77" spans="1:8" ht="21.75" customHeight="1" x14ac:dyDescent="0.25">
      <c r="A77" s="155"/>
      <c r="B77" s="155"/>
      <c r="C77" s="155"/>
      <c r="D77" s="155"/>
      <c r="E77" s="155"/>
      <c r="F77" s="167"/>
      <c r="G77" s="62"/>
      <c r="H77" s="167"/>
    </row>
    <row r="78" spans="1:8" ht="27.75" customHeight="1" x14ac:dyDescent="0.25">
      <c r="A78" s="155"/>
      <c r="B78" s="155"/>
      <c r="C78" s="155"/>
      <c r="D78" s="155"/>
      <c r="E78" s="155"/>
      <c r="F78" s="167"/>
      <c r="G78" s="62"/>
      <c r="H78" s="167"/>
    </row>
    <row r="79" spans="1:8" ht="21.95" customHeight="1" x14ac:dyDescent="0.25">
      <c r="A79" s="171" t="str">
        <f>'TH 6-8'!A129</f>
        <v>หมายเหตุประกอบงบการเงินในหน้า 15 ถึง 65 เป็นส่วนหนึ่งของงบการเงินนี้</v>
      </c>
      <c r="B79" s="171"/>
      <c r="C79" s="171"/>
      <c r="D79" s="171"/>
      <c r="E79" s="171"/>
      <c r="F79" s="171"/>
      <c r="G79" s="171"/>
      <c r="H79" s="171"/>
    </row>
  </sheetData>
  <mergeCells count="1">
    <mergeCell ref="A79:H79"/>
  </mergeCells>
  <pageMargins left="1" right="0.75" top="0.5" bottom="0.6" header="0.49" footer="0.4"/>
  <pageSetup paperSize="9" firstPageNumber="9" orientation="portrait" useFirstPageNumber="1" horizontalDpi="1200" verticalDpi="1200" r:id="rId1"/>
  <headerFooter>
    <oddFooter>&amp;R&amp;"Browallia New,Regular"&amp;14&amp;P</oddFooter>
  </headerFooter>
  <rowBreaks count="1" manualBreakCount="1">
    <brk id="4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3507F-EBEF-43D4-A640-EEB5DA1DFE53}">
  <dimension ref="A1:W37"/>
  <sheetViews>
    <sheetView topLeftCell="A32" zoomScale="70" zoomScaleNormal="70" zoomScaleSheetLayoutView="93" workbookViewId="0">
      <selection activeCell="E50" sqref="E50"/>
    </sheetView>
  </sheetViews>
  <sheetFormatPr defaultColWidth="9.28515625" defaultRowHeight="21.75" customHeight="1" x14ac:dyDescent="0.25"/>
  <cols>
    <col min="1" max="1" width="1.7109375" style="78" customWidth="1"/>
    <col min="2" max="2" width="40.42578125" style="78" customWidth="1"/>
    <col min="3" max="3" width="8.5703125" style="79" customWidth="1"/>
    <col min="4" max="4" width="0.5703125" style="79" customWidth="1"/>
    <col min="5" max="5" width="13.28515625" style="81" customWidth="1"/>
    <col min="6" max="6" width="0.5703125" style="81" customWidth="1"/>
    <col min="7" max="7" width="11.28515625" style="81" customWidth="1"/>
    <col min="8" max="8" width="0.5703125" style="81" customWidth="1"/>
    <col min="9" max="9" width="17" style="81" customWidth="1"/>
    <col min="10" max="10" width="0.5703125" style="81" customWidth="1"/>
    <col min="11" max="11" width="12.28515625" style="81" customWidth="1"/>
    <col min="12" max="12" width="0.5703125" style="81" customWidth="1"/>
    <col min="13" max="13" width="11.28515625" style="81" customWidth="1"/>
    <col min="14" max="14" width="0.5703125" style="81" customWidth="1"/>
    <col min="15" max="15" width="13.28515625" style="81" customWidth="1"/>
    <col min="16" max="16" width="0.5703125" style="81" customWidth="1"/>
    <col min="17" max="17" width="12" style="21" customWidth="1"/>
    <col min="18" max="18" width="0.5703125" style="21" customWidth="1"/>
    <col min="19" max="19" width="13.42578125" style="22" customWidth="1"/>
    <col min="20" max="20" width="0.5703125" style="82" customWidth="1"/>
    <col min="21" max="21" width="18.7109375" style="81" customWidth="1"/>
    <col min="22" max="22" width="0.5703125" style="82" customWidth="1"/>
    <col min="23" max="23" width="13.140625" style="81" customWidth="1"/>
    <col min="24" max="16384" width="9.28515625" style="79"/>
  </cols>
  <sheetData>
    <row r="1" spans="1:23" ht="21.75" customHeight="1" x14ac:dyDescent="0.25">
      <c r="A1" s="77" t="s">
        <v>0</v>
      </c>
      <c r="D1" s="80"/>
      <c r="F1" s="80"/>
      <c r="U1" s="23"/>
      <c r="W1" s="23"/>
    </row>
    <row r="2" spans="1:23" ht="21.75" customHeight="1" x14ac:dyDescent="0.25">
      <c r="A2" s="83" t="s">
        <v>113</v>
      </c>
      <c r="B2" s="83"/>
      <c r="C2" s="84"/>
      <c r="D2" s="85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24"/>
      <c r="T2" s="24"/>
      <c r="U2" s="25"/>
      <c r="V2" s="24"/>
      <c r="W2" s="25"/>
    </row>
    <row r="3" spans="1:23" ht="21.75" customHeight="1" x14ac:dyDescent="0.25">
      <c r="A3" s="87" t="s">
        <v>78</v>
      </c>
      <c r="B3" s="88"/>
      <c r="C3" s="89"/>
      <c r="D3" s="90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26"/>
      <c r="T3" s="26"/>
      <c r="U3" s="27"/>
      <c r="V3" s="26"/>
      <c r="W3" s="27"/>
    </row>
    <row r="4" spans="1:23" ht="21" customHeight="1" x14ac:dyDescent="0.25">
      <c r="A4" s="92"/>
      <c r="B4" s="92"/>
      <c r="C4" s="93"/>
      <c r="D4" s="94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28"/>
      <c r="T4" s="24"/>
      <c r="U4" s="29"/>
      <c r="V4" s="24"/>
      <c r="W4" s="29"/>
    </row>
    <row r="5" spans="1:23" ht="21" customHeight="1" x14ac:dyDescent="0.25">
      <c r="A5" s="83"/>
      <c r="B5" s="83"/>
      <c r="C5" s="84"/>
      <c r="D5" s="85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24"/>
      <c r="T5" s="24"/>
      <c r="U5" s="96" t="s">
        <v>114</v>
      </c>
      <c r="V5" s="24"/>
      <c r="W5" s="30"/>
    </row>
    <row r="6" spans="1:23" ht="21" customHeight="1" x14ac:dyDescent="0.25">
      <c r="A6" s="83"/>
      <c r="B6" s="83"/>
      <c r="C6" s="84"/>
      <c r="D6" s="85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24"/>
      <c r="T6" s="24"/>
      <c r="U6" s="97" t="s">
        <v>55</v>
      </c>
      <c r="V6" s="24"/>
      <c r="W6" s="30"/>
    </row>
    <row r="7" spans="1:23" s="99" customFormat="1" ht="21" customHeight="1" x14ac:dyDescent="0.25">
      <c r="A7" s="98"/>
      <c r="B7" s="98"/>
      <c r="D7" s="80"/>
      <c r="E7" s="31"/>
      <c r="F7" s="80"/>
      <c r="G7" s="31"/>
      <c r="H7" s="31"/>
      <c r="I7" s="31"/>
      <c r="J7" s="31"/>
      <c r="K7" s="31"/>
      <c r="L7" s="31"/>
      <c r="M7" s="31"/>
      <c r="N7" s="31"/>
      <c r="O7" s="31"/>
      <c r="P7" s="32"/>
      <c r="Q7" s="172" t="s">
        <v>71</v>
      </c>
      <c r="R7" s="172"/>
      <c r="S7" s="172"/>
      <c r="T7" s="100"/>
      <c r="U7" s="101" t="s">
        <v>115</v>
      </c>
      <c r="V7" s="100"/>
      <c r="W7" s="100"/>
    </row>
    <row r="8" spans="1:23" s="99" customFormat="1" ht="21" customHeight="1" x14ac:dyDescent="0.25">
      <c r="A8" s="98"/>
      <c r="B8" s="98"/>
      <c r="D8" s="80"/>
      <c r="E8" s="31"/>
      <c r="F8" s="31"/>
      <c r="G8" s="31"/>
      <c r="H8" s="31"/>
      <c r="I8" s="31" t="s">
        <v>116</v>
      </c>
      <c r="J8" s="31"/>
      <c r="K8" s="31"/>
      <c r="L8" s="31"/>
      <c r="M8" s="31"/>
      <c r="N8" s="31"/>
      <c r="O8" s="31"/>
      <c r="P8" s="32"/>
      <c r="Q8" s="100" t="s">
        <v>117</v>
      </c>
      <c r="R8" s="96"/>
      <c r="S8" s="100"/>
      <c r="T8" s="100"/>
      <c r="U8" s="100" t="s">
        <v>118</v>
      </c>
      <c r="V8" s="100"/>
      <c r="W8" s="100"/>
    </row>
    <row r="9" spans="1:23" s="99" customFormat="1" ht="21" customHeight="1" x14ac:dyDescent="0.25">
      <c r="A9" s="98"/>
      <c r="B9" s="98"/>
      <c r="D9" s="80"/>
      <c r="E9" s="31" t="s">
        <v>119</v>
      </c>
      <c r="F9" s="31"/>
      <c r="G9" s="31" t="s">
        <v>120</v>
      </c>
      <c r="H9" s="31"/>
      <c r="I9" s="31" t="s">
        <v>121</v>
      </c>
      <c r="J9" s="31"/>
      <c r="K9" s="31" t="s">
        <v>122</v>
      </c>
      <c r="L9" s="31"/>
      <c r="M9" s="31" t="s">
        <v>123</v>
      </c>
      <c r="N9" s="31"/>
      <c r="O9" s="31" t="s">
        <v>124</v>
      </c>
      <c r="P9" s="32"/>
      <c r="Q9" s="102" t="s">
        <v>125</v>
      </c>
      <c r="R9" s="100"/>
      <c r="S9" s="100"/>
      <c r="T9" s="100"/>
      <c r="U9" s="100" t="s">
        <v>126</v>
      </c>
      <c r="V9" s="100"/>
      <c r="W9" s="100" t="s">
        <v>127</v>
      </c>
    </row>
    <row r="10" spans="1:23" s="99" customFormat="1" ht="21" customHeight="1" x14ac:dyDescent="0.25">
      <c r="A10" s="98"/>
      <c r="B10" s="98"/>
      <c r="D10" s="80"/>
      <c r="E10" s="31" t="s">
        <v>128</v>
      </c>
      <c r="F10" s="31"/>
      <c r="G10" s="31" t="s">
        <v>129</v>
      </c>
      <c r="H10" s="31"/>
      <c r="I10" s="31" t="s">
        <v>130</v>
      </c>
      <c r="J10" s="31"/>
      <c r="K10" s="31" t="s">
        <v>131</v>
      </c>
      <c r="L10" s="31"/>
      <c r="M10" s="31" t="s">
        <v>132</v>
      </c>
      <c r="N10" s="31"/>
      <c r="O10" s="31" t="s">
        <v>133</v>
      </c>
      <c r="P10" s="32"/>
      <c r="Q10" s="102" t="s">
        <v>134</v>
      </c>
      <c r="R10" s="100"/>
      <c r="S10" s="100" t="s">
        <v>135</v>
      </c>
      <c r="T10" s="100"/>
      <c r="U10" s="100" t="s">
        <v>136</v>
      </c>
      <c r="V10" s="100"/>
      <c r="W10" s="100" t="s">
        <v>137</v>
      </c>
    </row>
    <row r="11" spans="1:23" s="99" customFormat="1" ht="21" customHeight="1" x14ac:dyDescent="0.25">
      <c r="A11" s="98"/>
      <c r="B11" s="98"/>
      <c r="C11" s="103" t="s">
        <v>5</v>
      </c>
      <c r="D11" s="80"/>
      <c r="E11" s="33" t="s">
        <v>6</v>
      </c>
      <c r="F11" s="31"/>
      <c r="G11" s="33" t="s">
        <v>6</v>
      </c>
      <c r="H11" s="31"/>
      <c r="I11" s="33" t="s">
        <v>6</v>
      </c>
      <c r="J11" s="31"/>
      <c r="K11" s="33" t="s">
        <v>6</v>
      </c>
      <c r="L11" s="31"/>
      <c r="M11" s="33" t="s">
        <v>6</v>
      </c>
      <c r="N11" s="31"/>
      <c r="O11" s="33" t="s">
        <v>6</v>
      </c>
      <c r="P11" s="32"/>
      <c r="Q11" s="104" t="s">
        <v>6</v>
      </c>
      <c r="R11" s="100"/>
      <c r="S11" s="104" t="s">
        <v>6</v>
      </c>
      <c r="T11" s="100"/>
      <c r="U11" s="104" t="s">
        <v>6</v>
      </c>
      <c r="V11" s="100"/>
      <c r="W11" s="104" t="s">
        <v>6</v>
      </c>
    </row>
    <row r="12" spans="1:23" s="39" customFormat="1" ht="8.1" customHeight="1" x14ac:dyDescent="0.25">
      <c r="A12" s="105"/>
      <c r="B12" s="34"/>
      <c r="C12" s="35"/>
      <c r="D12" s="36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8"/>
      <c r="U12" s="82"/>
      <c r="V12" s="38"/>
      <c r="W12" s="82"/>
    </row>
    <row r="13" spans="1:23" s="7" customFormat="1" ht="21" customHeight="1" x14ac:dyDescent="0.25">
      <c r="A13" s="106" t="s">
        <v>138</v>
      </c>
      <c r="B13" s="4"/>
      <c r="C13" s="5"/>
      <c r="D13" s="6"/>
      <c r="E13" s="12">
        <v>144150000</v>
      </c>
      <c r="F13" s="6"/>
      <c r="G13" s="12">
        <v>10725000</v>
      </c>
      <c r="H13" s="12"/>
      <c r="I13" s="12">
        <v>0</v>
      </c>
      <c r="J13" s="12"/>
      <c r="K13" s="12">
        <v>0</v>
      </c>
      <c r="L13" s="16"/>
      <c r="M13" s="16">
        <v>0</v>
      </c>
      <c r="N13" s="16"/>
      <c r="O13" s="12">
        <v>-17875000</v>
      </c>
      <c r="P13" s="12"/>
      <c r="Q13" s="12">
        <v>13700000</v>
      </c>
      <c r="R13" s="16"/>
      <c r="S13" s="12">
        <v>58947173</v>
      </c>
      <c r="T13" s="12"/>
      <c r="U13" s="12">
        <v>-1708144</v>
      </c>
      <c r="V13" s="16"/>
      <c r="W13" s="12">
        <f>SUM(U13,S13,Q13,O13,K13,I13,G13,E13)</f>
        <v>207939029</v>
      </c>
    </row>
    <row r="14" spans="1:23" s="7" customFormat="1" ht="21" customHeight="1" x14ac:dyDescent="0.25">
      <c r="A14" s="106" t="s">
        <v>139</v>
      </c>
      <c r="B14" s="4"/>
      <c r="C14" s="5"/>
      <c r="D14" s="6"/>
      <c r="E14" s="12"/>
      <c r="F14" s="6"/>
      <c r="G14" s="12"/>
      <c r="H14" s="12"/>
      <c r="I14" s="12"/>
      <c r="J14" s="12"/>
      <c r="K14" s="12"/>
      <c r="L14" s="16"/>
      <c r="M14" s="16"/>
      <c r="N14" s="16"/>
      <c r="O14" s="12"/>
      <c r="P14" s="12"/>
      <c r="Q14" s="12"/>
      <c r="R14" s="16"/>
      <c r="S14" s="12"/>
      <c r="T14" s="16"/>
      <c r="U14" s="12"/>
      <c r="V14" s="16"/>
      <c r="W14" s="12"/>
    </row>
    <row r="15" spans="1:23" s="7" customFormat="1" ht="21" customHeight="1" x14ac:dyDescent="0.25">
      <c r="A15" s="107" t="s">
        <v>140</v>
      </c>
      <c r="B15" s="4"/>
      <c r="C15" s="5">
        <v>25</v>
      </c>
      <c r="D15" s="6"/>
      <c r="E15" s="12">
        <v>5850000</v>
      </c>
      <c r="F15" s="6"/>
      <c r="G15" s="12">
        <v>8775000</v>
      </c>
      <c r="H15" s="12"/>
      <c r="I15" s="12">
        <v>0</v>
      </c>
      <c r="J15" s="12"/>
      <c r="K15" s="12">
        <v>0</v>
      </c>
      <c r="L15" s="16"/>
      <c r="M15" s="16">
        <v>0</v>
      </c>
      <c r="N15" s="16"/>
      <c r="O15" s="12">
        <v>0</v>
      </c>
      <c r="P15" s="12"/>
      <c r="Q15" s="12">
        <v>0</v>
      </c>
      <c r="R15" s="16"/>
      <c r="S15" s="12">
        <v>0</v>
      </c>
      <c r="T15" s="16"/>
      <c r="U15" s="12">
        <v>0</v>
      </c>
      <c r="V15" s="16"/>
      <c r="W15" s="12">
        <f>SUM(U15,S15,Q15,O15,K15,I15,G15,E15)</f>
        <v>14625000</v>
      </c>
    </row>
    <row r="16" spans="1:23" s="7" customFormat="1" ht="21" customHeight="1" x14ac:dyDescent="0.25">
      <c r="A16" s="108" t="s">
        <v>141</v>
      </c>
      <c r="B16" s="4"/>
      <c r="C16" s="5">
        <v>25</v>
      </c>
      <c r="D16" s="6"/>
      <c r="E16" s="12">
        <v>50000000</v>
      </c>
      <c r="F16" s="6"/>
      <c r="G16" s="12">
        <v>0</v>
      </c>
      <c r="H16" s="12"/>
      <c r="I16" s="12">
        <v>0</v>
      </c>
      <c r="J16" s="12"/>
      <c r="K16" s="12">
        <v>0</v>
      </c>
      <c r="L16" s="16"/>
      <c r="M16" s="16">
        <v>0</v>
      </c>
      <c r="N16" s="16"/>
      <c r="O16" s="12">
        <v>0</v>
      </c>
      <c r="P16" s="12"/>
      <c r="Q16" s="12">
        <v>0</v>
      </c>
      <c r="R16" s="16"/>
      <c r="S16" s="12">
        <v>0</v>
      </c>
      <c r="T16" s="16"/>
      <c r="U16" s="12">
        <v>0</v>
      </c>
      <c r="V16" s="16"/>
      <c r="W16" s="12">
        <f>SUM(U16,S16,Q16,O16,K16,I16,G16,E16)</f>
        <v>50000000</v>
      </c>
    </row>
    <row r="17" spans="1:23" s="7" customFormat="1" ht="21" customHeight="1" x14ac:dyDescent="0.25">
      <c r="A17" s="108" t="s">
        <v>142</v>
      </c>
      <c r="B17" s="4"/>
      <c r="C17" s="5">
        <v>25</v>
      </c>
      <c r="D17" s="6"/>
      <c r="E17" s="12">
        <v>0</v>
      </c>
      <c r="F17" s="6"/>
      <c r="G17" s="12">
        <v>0</v>
      </c>
      <c r="H17" s="12"/>
      <c r="I17" s="12">
        <v>0</v>
      </c>
      <c r="J17" s="12"/>
      <c r="K17" s="12">
        <v>0</v>
      </c>
      <c r="L17" s="16"/>
      <c r="M17" s="16">
        <v>0</v>
      </c>
      <c r="N17" s="16"/>
      <c r="O17" s="12">
        <v>-18959400</v>
      </c>
      <c r="P17" s="12"/>
      <c r="Q17" s="12">
        <v>0</v>
      </c>
      <c r="R17" s="16"/>
      <c r="S17" s="12">
        <v>0</v>
      </c>
      <c r="T17" s="16"/>
      <c r="U17" s="12">
        <v>0</v>
      </c>
      <c r="V17" s="16"/>
      <c r="W17" s="12">
        <f t="shared" ref="W17:W20" si="0">SUM(U17,S17,Q17,O17,K17,I17,G17,E17)</f>
        <v>-18959400</v>
      </c>
    </row>
    <row r="18" spans="1:23" s="7" customFormat="1" ht="21" customHeight="1" x14ac:dyDescent="0.25">
      <c r="A18" s="108" t="s">
        <v>143</v>
      </c>
      <c r="B18" s="4"/>
      <c r="C18" s="5">
        <v>26</v>
      </c>
      <c r="D18" s="6"/>
      <c r="E18" s="12">
        <v>0</v>
      </c>
      <c r="F18" s="6"/>
      <c r="G18" s="12">
        <v>0</v>
      </c>
      <c r="H18" s="12"/>
      <c r="I18" s="12">
        <v>3250800</v>
      </c>
      <c r="J18" s="12"/>
      <c r="K18" s="12">
        <v>-1757175</v>
      </c>
      <c r="L18" s="16"/>
      <c r="M18" s="16">
        <v>7333567</v>
      </c>
      <c r="N18" s="16"/>
      <c r="O18" s="12">
        <v>0</v>
      </c>
      <c r="P18" s="12"/>
      <c r="Q18" s="12">
        <v>0</v>
      </c>
      <c r="R18" s="16"/>
      <c r="S18" s="12">
        <v>0</v>
      </c>
      <c r="T18" s="16"/>
      <c r="U18" s="12">
        <v>0</v>
      </c>
      <c r="V18" s="16"/>
      <c r="W18" s="12">
        <f>SUM(E18:U18)</f>
        <v>8827192</v>
      </c>
    </row>
    <row r="19" spans="1:23" s="7" customFormat="1" ht="21" customHeight="1" x14ac:dyDescent="0.25">
      <c r="A19" s="108" t="s">
        <v>144</v>
      </c>
      <c r="B19" s="4"/>
      <c r="C19" s="5">
        <v>27</v>
      </c>
      <c r="D19" s="6"/>
      <c r="E19" s="12">
        <v>0</v>
      </c>
      <c r="F19" s="6"/>
      <c r="G19" s="12">
        <v>0</v>
      </c>
      <c r="H19" s="12"/>
      <c r="I19" s="12">
        <v>0</v>
      </c>
      <c r="J19" s="12"/>
      <c r="K19" s="12">
        <v>0</v>
      </c>
      <c r="L19" s="16"/>
      <c r="M19" s="16">
        <v>0</v>
      </c>
      <c r="N19" s="16"/>
      <c r="O19" s="12">
        <v>0</v>
      </c>
      <c r="P19" s="12"/>
      <c r="Q19" s="12">
        <v>6300000</v>
      </c>
      <c r="R19" s="16"/>
      <c r="S19" s="12">
        <v>-6300000</v>
      </c>
      <c r="T19" s="16"/>
      <c r="U19" s="12">
        <v>0</v>
      </c>
      <c r="V19" s="16"/>
      <c r="W19" s="12">
        <f t="shared" si="0"/>
        <v>0</v>
      </c>
    </row>
    <row r="20" spans="1:23" s="7" customFormat="1" ht="21" customHeight="1" x14ac:dyDescent="0.25">
      <c r="A20" s="108" t="s">
        <v>110</v>
      </c>
      <c r="C20" s="5"/>
      <c r="D20" s="6"/>
      <c r="E20" s="109">
        <v>0</v>
      </c>
      <c r="F20" s="6"/>
      <c r="G20" s="109">
        <v>0</v>
      </c>
      <c r="H20" s="17"/>
      <c r="I20" s="109">
        <v>0</v>
      </c>
      <c r="J20" s="17"/>
      <c r="K20" s="109">
        <v>0</v>
      </c>
      <c r="L20" s="110"/>
      <c r="M20" s="109">
        <v>0</v>
      </c>
      <c r="N20" s="110"/>
      <c r="O20" s="109">
        <v>0</v>
      </c>
      <c r="P20" s="17"/>
      <c r="Q20" s="109">
        <v>0</v>
      </c>
      <c r="R20" s="110"/>
      <c r="S20" s="109">
        <v>104027160</v>
      </c>
      <c r="T20" s="110"/>
      <c r="U20" s="109">
        <v>-2795081</v>
      </c>
      <c r="V20" s="110"/>
      <c r="W20" s="13">
        <f t="shared" si="0"/>
        <v>101232079</v>
      </c>
    </row>
    <row r="21" spans="1:23" s="7" customFormat="1" ht="8.1" customHeight="1" x14ac:dyDescent="0.25">
      <c r="C21" s="5"/>
      <c r="D21" s="6"/>
      <c r="E21" s="12"/>
      <c r="F21" s="6"/>
      <c r="G21" s="12"/>
      <c r="H21" s="12"/>
      <c r="I21" s="12"/>
      <c r="J21" s="12"/>
      <c r="K21" s="12"/>
      <c r="L21" s="16"/>
      <c r="M21" s="16"/>
      <c r="N21" s="16"/>
      <c r="O21" s="12"/>
      <c r="P21" s="12"/>
      <c r="Q21" s="12"/>
      <c r="R21" s="16"/>
      <c r="S21" s="12"/>
      <c r="T21" s="16"/>
      <c r="U21" s="12"/>
      <c r="V21" s="16"/>
      <c r="W21" s="12"/>
    </row>
    <row r="22" spans="1:23" s="7" customFormat="1" ht="21" customHeight="1" thickBot="1" x14ac:dyDescent="0.3">
      <c r="A22" s="106" t="s">
        <v>145</v>
      </c>
      <c r="B22" s="8"/>
      <c r="C22" s="9"/>
      <c r="D22" s="6"/>
      <c r="E22" s="14">
        <f>SUM(E13:E20)</f>
        <v>200000000</v>
      </c>
      <c r="F22" s="6"/>
      <c r="G22" s="14">
        <f>SUM(G13:G20)</f>
        <v>19500000</v>
      </c>
      <c r="H22" s="12"/>
      <c r="I22" s="14">
        <f>SUM(I13:I20)</f>
        <v>3250800</v>
      </c>
      <c r="J22" s="12"/>
      <c r="K22" s="14">
        <f>SUM(K13:K20)</f>
        <v>-1757175</v>
      </c>
      <c r="L22" s="12"/>
      <c r="M22" s="14">
        <f>SUM(M13:M20)</f>
        <v>7333567</v>
      </c>
      <c r="N22" s="12"/>
      <c r="O22" s="14">
        <f>SUM(O13:O20)</f>
        <v>-36834400</v>
      </c>
      <c r="P22" s="12"/>
      <c r="Q22" s="14">
        <f>SUM(Q13:Q20)</f>
        <v>20000000</v>
      </c>
      <c r="R22" s="12"/>
      <c r="S22" s="14">
        <f>SUM(S13:S20)</f>
        <v>156674333</v>
      </c>
      <c r="T22" s="12"/>
      <c r="U22" s="14">
        <f>SUM(U13:U20)</f>
        <v>-4503225</v>
      </c>
      <c r="V22" s="12"/>
      <c r="W22" s="14">
        <f>SUM(W13:W20)</f>
        <v>363663900</v>
      </c>
    </row>
    <row r="23" spans="1:23" s="7" customFormat="1" ht="21" customHeight="1" thickTop="1" x14ac:dyDescent="0.25">
      <c r="A23" s="106"/>
      <c r="B23" s="8"/>
      <c r="C23" s="9"/>
      <c r="D23" s="6"/>
      <c r="E23" s="12"/>
      <c r="F23" s="6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23" s="7" customFormat="1" ht="21" customHeight="1" x14ac:dyDescent="0.25">
      <c r="A24" s="106" t="s">
        <v>146</v>
      </c>
      <c r="B24" s="4"/>
      <c r="C24" s="5"/>
      <c r="D24" s="6"/>
      <c r="E24" s="12">
        <v>200000000</v>
      </c>
      <c r="F24" s="6"/>
      <c r="G24" s="12">
        <v>19500000</v>
      </c>
      <c r="H24" s="12"/>
      <c r="I24" s="12">
        <v>3250800</v>
      </c>
      <c r="J24" s="12"/>
      <c r="K24" s="12">
        <v>-1757175</v>
      </c>
      <c r="L24" s="16"/>
      <c r="M24" s="12">
        <v>7333567</v>
      </c>
      <c r="N24" s="16"/>
      <c r="O24" s="12">
        <v>-36834400</v>
      </c>
      <c r="P24" s="16"/>
      <c r="Q24" s="12">
        <v>20000000</v>
      </c>
      <c r="R24" s="16"/>
      <c r="S24" s="12">
        <v>156674333</v>
      </c>
      <c r="U24" s="7">
        <v>-4503225</v>
      </c>
      <c r="W24" s="12">
        <f>SUM(E24:U24)</f>
        <v>363663900</v>
      </c>
    </row>
    <row r="25" spans="1:23" s="7" customFormat="1" ht="21" customHeight="1" x14ac:dyDescent="0.25">
      <c r="A25" s="106" t="s">
        <v>139</v>
      </c>
      <c r="B25" s="4"/>
      <c r="C25" s="5"/>
      <c r="D25" s="6"/>
      <c r="E25" s="12"/>
      <c r="F25" s="6"/>
      <c r="G25" s="12"/>
      <c r="H25" s="12"/>
      <c r="I25" s="12"/>
      <c r="J25" s="12"/>
      <c r="K25" s="12"/>
      <c r="L25" s="16"/>
      <c r="M25" s="12"/>
      <c r="N25" s="16"/>
      <c r="O25" s="12"/>
      <c r="P25" s="16"/>
      <c r="Q25" s="12"/>
      <c r="R25" s="16"/>
      <c r="S25" s="12"/>
      <c r="W25" s="12"/>
    </row>
    <row r="26" spans="1:23" s="7" customFormat="1" ht="21" customHeight="1" x14ac:dyDescent="0.25">
      <c r="A26" s="108" t="s">
        <v>147</v>
      </c>
      <c r="B26" s="4"/>
      <c r="C26" s="5">
        <v>25</v>
      </c>
      <c r="D26" s="6"/>
      <c r="E26" s="12">
        <v>0</v>
      </c>
      <c r="F26" s="6"/>
      <c r="G26" s="12">
        <v>0</v>
      </c>
      <c r="H26" s="12"/>
      <c r="I26" s="12">
        <v>0</v>
      </c>
      <c r="J26" s="12"/>
      <c r="K26" s="12">
        <v>0</v>
      </c>
      <c r="L26" s="16"/>
      <c r="M26" s="12">
        <v>0</v>
      </c>
      <c r="N26" s="16"/>
      <c r="O26" s="12">
        <v>283050</v>
      </c>
      <c r="P26" s="16"/>
      <c r="Q26" s="12">
        <v>0</v>
      </c>
      <c r="R26" s="16"/>
      <c r="S26" s="12">
        <v>0</v>
      </c>
      <c r="U26" s="12">
        <v>0</v>
      </c>
      <c r="W26" s="12">
        <f t="shared" ref="W26:W30" si="1">SUM(U26,S26,Q26,O26,K26,M26,I26,G26,E26)</f>
        <v>283050</v>
      </c>
    </row>
    <row r="27" spans="1:23" s="7" customFormat="1" ht="21" customHeight="1" x14ac:dyDescent="0.25">
      <c r="A27" s="108" t="s">
        <v>143</v>
      </c>
      <c r="B27" s="4"/>
      <c r="C27" s="5">
        <v>26</v>
      </c>
      <c r="D27" s="6"/>
      <c r="E27" s="12">
        <v>0</v>
      </c>
      <c r="F27" s="6"/>
      <c r="G27" s="12">
        <v>0</v>
      </c>
      <c r="H27" s="12"/>
      <c r="I27" s="12">
        <v>5315232</v>
      </c>
      <c r="J27" s="12"/>
      <c r="K27" s="12">
        <v>-2865771</v>
      </c>
      <c r="L27" s="16"/>
      <c r="M27" s="12">
        <v>0</v>
      </c>
      <c r="N27" s="16"/>
      <c r="O27" s="12">
        <v>0</v>
      </c>
      <c r="P27" s="16"/>
      <c r="Q27" s="12">
        <v>0</v>
      </c>
      <c r="R27" s="16"/>
      <c r="S27" s="12">
        <v>0</v>
      </c>
      <c r="U27" s="12">
        <v>0</v>
      </c>
      <c r="W27" s="12">
        <f t="shared" ref="W27" si="2">SUM(U27,S27,Q27,O27,K27,I27,G27,E27)</f>
        <v>2449461</v>
      </c>
    </row>
    <row r="28" spans="1:23" s="7" customFormat="1" ht="21" customHeight="1" x14ac:dyDescent="0.25">
      <c r="A28" s="108" t="s">
        <v>144</v>
      </c>
      <c r="B28" s="4"/>
      <c r="C28" s="5">
        <v>27</v>
      </c>
      <c r="D28" s="6"/>
      <c r="E28" s="12">
        <v>0</v>
      </c>
      <c r="F28" s="6"/>
      <c r="G28" s="12">
        <v>0</v>
      </c>
      <c r="H28" s="12"/>
      <c r="I28" s="12">
        <v>0</v>
      </c>
      <c r="J28" s="12"/>
      <c r="K28" s="12">
        <v>0</v>
      </c>
      <c r="L28" s="16"/>
      <c r="M28" s="12">
        <v>0</v>
      </c>
      <c r="N28" s="16"/>
      <c r="O28" s="12">
        <v>0</v>
      </c>
      <c r="P28" s="16"/>
      <c r="Q28" s="12">
        <v>7000000</v>
      </c>
      <c r="R28" s="16"/>
      <c r="S28" s="12">
        <v>-7000000</v>
      </c>
      <c r="U28" s="12">
        <v>0</v>
      </c>
      <c r="W28" s="12">
        <f t="shared" si="1"/>
        <v>0</v>
      </c>
    </row>
    <row r="29" spans="1:23" s="7" customFormat="1" ht="21" customHeight="1" x14ac:dyDescent="0.25">
      <c r="A29" s="108" t="s">
        <v>148</v>
      </c>
      <c r="B29" s="4"/>
      <c r="C29" s="5">
        <v>34</v>
      </c>
      <c r="D29" s="6"/>
      <c r="E29" s="12">
        <v>0</v>
      </c>
      <c r="F29" s="6"/>
      <c r="G29" s="12">
        <v>0</v>
      </c>
      <c r="H29" s="12"/>
      <c r="I29" s="12">
        <v>0</v>
      </c>
      <c r="J29" s="12"/>
      <c r="K29" s="12">
        <v>0</v>
      </c>
      <c r="L29" s="16"/>
      <c r="M29" s="12">
        <v>0</v>
      </c>
      <c r="N29" s="16"/>
      <c r="O29" s="12">
        <v>0</v>
      </c>
      <c r="P29" s="16"/>
      <c r="Q29" s="12">
        <v>0</v>
      </c>
      <c r="R29" s="16"/>
      <c r="S29" s="12">
        <v>-144000000</v>
      </c>
      <c r="U29" s="12">
        <v>0</v>
      </c>
      <c r="W29" s="12">
        <v>-144000000</v>
      </c>
    </row>
    <row r="30" spans="1:23" s="7" customFormat="1" ht="21" customHeight="1" x14ac:dyDescent="0.25">
      <c r="A30" s="108" t="s">
        <v>110</v>
      </c>
      <c r="C30" s="5"/>
      <c r="D30" s="6"/>
      <c r="E30" s="109">
        <v>0</v>
      </c>
      <c r="F30" s="6"/>
      <c r="G30" s="109">
        <v>0</v>
      </c>
      <c r="H30" s="17"/>
      <c r="I30" s="109">
        <v>0</v>
      </c>
      <c r="J30" s="17"/>
      <c r="K30" s="109">
        <v>0</v>
      </c>
      <c r="L30" s="110"/>
      <c r="M30" s="109">
        <v>0</v>
      </c>
      <c r="N30" s="110"/>
      <c r="O30" s="109">
        <v>0</v>
      </c>
      <c r="P30" s="110"/>
      <c r="Q30" s="109">
        <v>0</v>
      </c>
      <c r="R30" s="110"/>
      <c r="S30" s="111">
        <v>103441281</v>
      </c>
      <c r="U30" s="112">
        <v>240677</v>
      </c>
      <c r="W30" s="13">
        <f t="shared" si="1"/>
        <v>103681958</v>
      </c>
    </row>
    <row r="31" spans="1:23" s="7" customFormat="1" ht="8.1" customHeight="1" x14ac:dyDescent="0.25">
      <c r="C31" s="5"/>
      <c r="D31" s="6"/>
      <c r="E31" s="12"/>
      <c r="F31" s="6"/>
      <c r="G31" s="12"/>
      <c r="H31" s="12"/>
      <c r="I31" s="12"/>
      <c r="J31" s="12"/>
      <c r="K31" s="12"/>
      <c r="L31" s="16"/>
      <c r="M31" s="16"/>
      <c r="N31" s="16"/>
      <c r="O31" s="12"/>
      <c r="P31" s="16"/>
      <c r="Q31" s="12"/>
      <c r="R31" s="16"/>
      <c r="S31" s="12"/>
    </row>
    <row r="32" spans="1:23" s="7" customFormat="1" ht="21" customHeight="1" thickBot="1" x14ac:dyDescent="0.3">
      <c r="A32" s="106" t="s">
        <v>149</v>
      </c>
      <c r="B32" s="8"/>
      <c r="C32" s="9"/>
      <c r="D32" s="6"/>
      <c r="E32" s="14">
        <f>SUM(E24:E30)</f>
        <v>200000000</v>
      </c>
      <c r="F32" s="6"/>
      <c r="G32" s="14">
        <f>SUM(G24:G30)</f>
        <v>19500000</v>
      </c>
      <c r="H32" s="12"/>
      <c r="I32" s="14">
        <f>SUM(I24:I30)</f>
        <v>8566032</v>
      </c>
      <c r="J32" s="12"/>
      <c r="K32" s="14">
        <f>SUM(K24:K30)</f>
        <v>-4622946</v>
      </c>
      <c r="L32" s="12"/>
      <c r="M32" s="14">
        <f>SUM(M24:M30)</f>
        <v>7333567</v>
      </c>
      <c r="N32" s="12"/>
      <c r="O32" s="14">
        <f>SUM(O24:O30)</f>
        <v>-36551350</v>
      </c>
      <c r="P32" s="12"/>
      <c r="Q32" s="14">
        <f>SUM(Q24:Q30)</f>
        <v>27000000</v>
      </c>
      <c r="R32" s="12"/>
      <c r="S32" s="14">
        <f>SUM(S24:S30)</f>
        <v>109115614</v>
      </c>
      <c r="U32" s="113">
        <f>SUM(U24:U30)</f>
        <v>-4262548</v>
      </c>
      <c r="W32" s="113">
        <f>SUM(W24:W30)</f>
        <v>326078369</v>
      </c>
    </row>
    <row r="33" spans="1:23" s="40" customFormat="1" ht="21" customHeight="1" thickTop="1" x14ac:dyDescent="0.25">
      <c r="A33" s="114"/>
      <c r="B33" s="41"/>
      <c r="C33" s="42"/>
      <c r="D33" s="43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</row>
    <row r="34" spans="1:23" s="40" customFormat="1" ht="21" customHeight="1" x14ac:dyDescent="0.25">
      <c r="A34" s="114"/>
      <c r="B34" s="41"/>
      <c r="C34" s="42"/>
      <c r="D34" s="43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</row>
    <row r="35" spans="1:23" s="40" customFormat="1" ht="21" customHeight="1" x14ac:dyDescent="0.25">
      <c r="A35" s="114"/>
      <c r="B35" s="41"/>
      <c r="C35" s="42"/>
      <c r="D35" s="43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</row>
    <row r="36" spans="1:23" s="40" customFormat="1" ht="12.75" customHeight="1" x14ac:dyDescent="0.25">
      <c r="A36" s="114"/>
      <c r="B36" s="41"/>
      <c r="C36" s="42"/>
      <c r="D36" s="43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</row>
    <row r="37" spans="1:23" ht="21.95" customHeight="1" x14ac:dyDescent="0.25">
      <c r="A37" s="173" t="str">
        <f>+'TH 6-8'!A45</f>
        <v>หมายเหตุประกอบงบการเงินในหน้า 15 ถึง 65 เป็นส่วนหนึ่งของงบการเงินนี้</v>
      </c>
      <c r="B37" s="173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</row>
  </sheetData>
  <mergeCells count="2">
    <mergeCell ref="Q7:S7"/>
    <mergeCell ref="A37:W37"/>
  </mergeCells>
  <pageMargins left="0.4" right="0.4" top="0.5" bottom="0.6" header="0.49" footer="0.4"/>
  <pageSetup paperSize="9" scale="73" firstPageNumber="11" orientation="landscape" useFirstPageNumber="1" horizontalDpi="1200" verticalDpi="1200" r:id="rId1"/>
  <headerFooter>
    <oddFooter>&amp;R&amp;"Browallia New,Regular"&amp;14&amp;P</oddFooter>
  </headerFooter>
  <ignoredErrors>
    <ignoredError sqref="W2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C7ACA-469C-492F-9493-944451329D8A}">
  <dimension ref="A1:G130"/>
  <sheetViews>
    <sheetView tabSelected="1" topLeftCell="A126" zoomScaleNormal="100" zoomScaleSheetLayoutView="100" workbookViewId="0">
      <selection activeCell="B140" sqref="B140"/>
    </sheetView>
  </sheetViews>
  <sheetFormatPr defaultColWidth="8.140625" defaultRowHeight="21" customHeight="1" x14ac:dyDescent="0.4"/>
  <cols>
    <col min="1" max="1" width="1.7109375" style="47" customWidth="1"/>
    <col min="2" max="2" width="47.140625" style="47" customWidth="1"/>
    <col min="3" max="3" width="8.28515625" style="47" customWidth="1"/>
    <col min="4" max="4" width="0.85546875" style="47" customWidth="1"/>
    <col min="5" max="5" width="14.7109375" style="47" customWidth="1"/>
    <col min="6" max="6" width="0.85546875" style="47" customWidth="1"/>
    <col min="7" max="7" width="14.7109375" style="47" customWidth="1"/>
    <col min="8" max="228" width="8.140625" style="47"/>
    <col min="229" max="230" width="1.5703125" style="47" customWidth="1"/>
    <col min="231" max="231" width="60.7109375" style="47" customWidth="1"/>
    <col min="232" max="232" width="8.28515625" style="47" customWidth="1"/>
    <col min="233" max="233" width="1.28515625" style="47" customWidth="1"/>
    <col min="234" max="234" width="14" style="47" customWidth="1"/>
    <col min="235" max="484" width="8.140625" style="47"/>
    <col min="485" max="486" width="1.5703125" style="47" customWidth="1"/>
    <col min="487" max="487" width="60.7109375" style="47" customWidth="1"/>
    <col min="488" max="488" width="8.28515625" style="47" customWidth="1"/>
    <col min="489" max="489" width="1.28515625" style="47" customWidth="1"/>
    <col min="490" max="490" width="14" style="47" customWidth="1"/>
    <col min="491" max="740" width="8.140625" style="47"/>
    <col min="741" max="742" width="1.5703125" style="47" customWidth="1"/>
    <col min="743" max="743" width="60.7109375" style="47" customWidth="1"/>
    <col min="744" max="744" width="8.28515625" style="47" customWidth="1"/>
    <col min="745" max="745" width="1.28515625" style="47" customWidth="1"/>
    <col min="746" max="746" width="14" style="47" customWidth="1"/>
    <col min="747" max="996" width="8.140625" style="47"/>
    <col min="997" max="998" width="1.5703125" style="47" customWidth="1"/>
    <col min="999" max="999" width="60.7109375" style="47" customWidth="1"/>
    <col min="1000" max="1000" width="8.28515625" style="47" customWidth="1"/>
    <col min="1001" max="1001" width="1.28515625" style="47" customWidth="1"/>
    <col min="1002" max="1002" width="14" style="47" customWidth="1"/>
    <col min="1003" max="1252" width="8.140625" style="47"/>
    <col min="1253" max="1254" width="1.5703125" style="47" customWidth="1"/>
    <col min="1255" max="1255" width="60.7109375" style="47" customWidth="1"/>
    <col min="1256" max="1256" width="8.28515625" style="47" customWidth="1"/>
    <col min="1257" max="1257" width="1.28515625" style="47" customWidth="1"/>
    <col min="1258" max="1258" width="14" style="47" customWidth="1"/>
    <col min="1259" max="1508" width="8.140625" style="47"/>
    <col min="1509" max="1510" width="1.5703125" style="47" customWidth="1"/>
    <col min="1511" max="1511" width="60.7109375" style="47" customWidth="1"/>
    <col min="1512" max="1512" width="8.28515625" style="47" customWidth="1"/>
    <col min="1513" max="1513" width="1.28515625" style="47" customWidth="1"/>
    <col min="1514" max="1514" width="14" style="47" customWidth="1"/>
    <col min="1515" max="1764" width="8.140625" style="47"/>
    <col min="1765" max="1766" width="1.5703125" style="47" customWidth="1"/>
    <col min="1767" max="1767" width="60.7109375" style="47" customWidth="1"/>
    <col min="1768" max="1768" width="8.28515625" style="47" customWidth="1"/>
    <col min="1769" max="1769" width="1.28515625" style="47" customWidth="1"/>
    <col min="1770" max="1770" width="14" style="47" customWidth="1"/>
    <col min="1771" max="2020" width="8.140625" style="47"/>
    <col min="2021" max="2022" width="1.5703125" style="47" customWidth="1"/>
    <col min="2023" max="2023" width="60.7109375" style="47" customWidth="1"/>
    <col min="2024" max="2024" width="8.28515625" style="47" customWidth="1"/>
    <col min="2025" max="2025" width="1.28515625" style="47" customWidth="1"/>
    <col min="2026" max="2026" width="14" style="47" customWidth="1"/>
    <col min="2027" max="2276" width="8.140625" style="47"/>
    <col min="2277" max="2278" width="1.5703125" style="47" customWidth="1"/>
    <col min="2279" max="2279" width="60.7109375" style="47" customWidth="1"/>
    <col min="2280" max="2280" width="8.28515625" style="47" customWidth="1"/>
    <col min="2281" max="2281" width="1.28515625" style="47" customWidth="1"/>
    <col min="2282" max="2282" width="14" style="47" customWidth="1"/>
    <col min="2283" max="2532" width="8.140625" style="47"/>
    <col min="2533" max="2534" width="1.5703125" style="47" customWidth="1"/>
    <col min="2535" max="2535" width="60.7109375" style="47" customWidth="1"/>
    <col min="2536" max="2536" width="8.28515625" style="47" customWidth="1"/>
    <col min="2537" max="2537" width="1.28515625" style="47" customWidth="1"/>
    <col min="2538" max="2538" width="14" style="47" customWidth="1"/>
    <col min="2539" max="2788" width="8.140625" style="47"/>
    <col min="2789" max="2790" width="1.5703125" style="47" customWidth="1"/>
    <col min="2791" max="2791" width="60.7109375" style="47" customWidth="1"/>
    <col min="2792" max="2792" width="8.28515625" style="47" customWidth="1"/>
    <col min="2793" max="2793" width="1.28515625" style="47" customWidth="1"/>
    <col min="2794" max="2794" width="14" style="47" customWidth="1"/>
    <col min="2795" max="3044" width="8.140625" style="47"/>
    <col min="3045" max="3046" width="1.5703125" style="47" customWidth="1"/>
    <col min="3047" max="3047" width="60.7109375" style="47" customWidth="1"/>
    <col min="3048" max="3048" width="8.28515625" style="47" customWidth="1"/>
    <col min="3049" max="3049" width="1.28515625" style="47" customWidth="1"/>
    <col min="3050" max="3050" width="14" style="47" customWidth="1"/>
    <col min="3051" max="3300" width="8.140625" style="47"/>
    <col min="3301" max="3302" width="1.5703125" style="47" customWidth="1"/>
    <col min="3303" max="3303" width="60.7109375" style="47" customWidth="1"/>
    <col min="3304" max="3304" width="8.28515625" style="47" customWidth="1"/>
    <col min="3305" max="3305" width="1.28515625" style="47" customWidth="1"/>
    <col min="3306" max="3306" width="14" style="47" customWidth="1"/>
    <col min="3307" max="3556" width="8.140625" style="47"/>
    <col min="3557" max="3558" width="1.5703125" style="47" customWidth="1"/>
    <col min="3559" max="3559" width="60.7109375" style="47" customWidth="1"/>
    <col min="3560" max="3560" width="8.28515625" style="47" customWidth="1"/>
    <col min="3561" max="3561" width="1.28515625" style="47" customWidth="1"/>
    <col min="3562" max="3562" width="14" style="47" customWidth="1"/>
    <col min="3563" max="3812" width="8.140625" style="47"/>
    <col min="3813" max="3814" width="1.5703125" style="47" customWidth="1"/>
    <col min="3815" max="3815" width="60.7109375" style="47" customWidth="1"/>
    <col min="3816" max="3816" width="8.28515625" style="47" customWidth="1"/>
    <col min="3817" max="3817" width="1.28515625" style="47" customWidth="1"/>
    <col min="3818" max="3818" width="14" style="47" customWidth="1"/>
    <col min="3819" max="4068" width="8.140625" style="47"/>
    <col min="4069" max="4070" width="1.5703125" style="47" customWidth="1"/>
    <col min="4071" max="4071" width="60.7109375" style="47" customWidth="1"/>
    <col min="4072" max="4072" width="8.28515625" style="47" customWidth="1"/>
    <col min="4073" max="4073" width="1.28515625" style="47" customWidth="1"/>
    <col min="4074" max="4074" width="14" style="47" customWidth="1"/>
    <col min="4075" max="4324" width="8.140625" style="47"/>
    <col min="4325" max="4326" width="1.5703125" style="47" customWidth="1"/>
    <col min="4327" max="4327" width="60.7109375" style="47" customWidth="1"/>
    <col min="4328" max="4328" width="8.28515625" style="47" customWidth="1"/>
    <col min="4329" max="4329" width="1.28515625" style="47" customWidth="1"/>
    <col min="4330" max="4330" width="14" style="47" customWidth="1"/>
    <col min="4331" max="4580" width="8.140625" style="47"/>
    <col min="4581" max="4582" width="1.5703125" style="47" customWidth="1"/>
    <col min="4583" max="4583" width="60.7109375" style="47" customWidth="1"/>
    <col min="4584" max="4584" width="8.28515625" style="47" customWidth="1"/>
    <col min="4585" max="4585" width="1.28515625" style="47" customWidth="1"/>
    <col min="4586" max="4586" width="14" style="47" customWidth="1"/>
    <col min="4587" max="4836" width="8.140625" style="47"/>
    <col min="4837" max="4838" width="1.5703125" style="47" customWidth="1"/>
    <col min="4839" max="4839" width="60.7109375" style="47" customWidth="1"/>
    <col min="4840" max="4840" width="8.28515625" style="47" customWidth="1"/>
    <col min="4841" max="4841" width="1.28515625" style="47" customWidth="1"/>
    <col min="4842" max="4842" width="14" style="47" customWidth="1"/>
    <col min="4843" max="5092" width="8.140625" style="47"/>
    <col min="5093" max="5094" width="1.5703125" style="47" customWidth="1"/>
    <col min="5095" max="5095" width="60.7109375" style="47" customWidth="1"/>
    <col min="5096" max="5096" width="8.28515625" style="47" customWidth="1"/>
    <col min="5097" max="5097" width="1.28515625" style="47" customWidth="1"/>
    <col min="5098" max="5098" width="14" style="47" customWidth="1"/>
    <col min="5099" max="5348" width="8.140625" style="47"/>
    <col min="5349" max="5350" width="1.5703125" style="47" customWidth="1"/>
    <col min="5351" max="5351" width="60.7109375" style="47" customWidth="1"/>
    <col min="5352" max="5352" width="8.28515625" style="47" customWidth="1"/>
    <col min="5353" max="5353" width="1.28515625" style="47" customWidth="1"/>
    <col min="5354" max="5354" width="14" style="47" customWidth="1"/>
    <col min="5355" max="5604" width="8.140625" style="47"/>
    <col min="5605" max="5606" width="1.5703125" style="47" customWidth="1"/>
    <col min="5607" max="5607" width="60.7109375" style="47" customWidth="1"/>
    <col min="5608" max="5608" width="8.28515625" style="47" customWidth="1"/>
    <col min="5609" max="5609" width="1.28515625" style="47" customWidth="1"/>
    <col min="5610" max="5610" width="14" style="47" customWidth="1"/>
    <col min="5611" max="5860" width="8.140625" style="47"/>
    <col min="5861" max="5862" width="1.5703125" style="47" customWidth="1"/>
    <col min="5863" max="5863" width="60.7109375" style="47" customWidth="1"/>
    <col min="5864" max="5864" width="8.28515625" style="47" customWidth="1"/>
    <col min="5865" max="5865" width="1.28515625" style="47" customWidth="1"/>
    <col min="5866" max="5866" width="14" style="47" customWidth="1"/>
    <col min="5867" max="6116" width="8.140625" style="47"/>
    <col min="6117" max="6118" width="1.5703125" style="47" customWidth="1"/>
    <col min="6119" max="6119" width="60.7109375" style="47" customWidth="1"/>
    <col min="6120" max="6120" width="8.28515625" style="47" customWidth="1"/>
    <col min="6121" max="6121" width="1.28515625" style="47" customWidth="1"/>
    <col min="6122" max="6122" width="14" style="47" customWidth="1"/>
    <col min="6123" max="6372" width="8.140625" style="47"/>
    <col min="6373" max="6374" width="1.5703125" style="47" customWidth="1"/>
    <col min="6375" max="6375" width="60.7109375" style="47" customWidth="1"/>
    <col min="6376" max="6376" width="8.28515625" style="47" customWidth="1"/>
    <col min="6377" max="6377" width="1.28515625" style="47" customWidth="1"/>
    <col min="6378" max="6378" width="14" style="47" customWidth="1"/>
    <col min="6379" max="6628" width="8.140625" style="47"/>
    <col min="6629" max="6630" width="1.5703125" style="47" customWidth="1"/>
    <col min="6631" max="6631" width="60.7109375" style="47" customWidth="1"/>
    <col min="6632" max="6632" width="8.28515625" style="47" customWidth="1"/>
    <col min="6633" max="6633" width="1.28515625" style="47" customWidth="1"/>
    <col min="6634" max="6634" width="14" style="47" customWidth="1"/>
    <col min="6635" max="6884" width="8.140625" style="47"/>
    <col min="6885" max="6886" width="1.5703125" style="47" customWidth="1"/>
    <col min="6887" max="6887" width="60.7109375" style="47" customWidth="1"/>
    <col min="6888" max="6888" width="8.28515625" style="47" customWidth="1"/>
    <col min="6889" max="6889" width="1.28515625" style="47" customWidth="1"/>
    <col min="6890" max="6890" width="14" style="47" customWidth="1"/>
    <col min="6891" max="7140" width="8.140625" style="47"/>
    <col min="7141" max="7142" width="1.5703125" style="47" customWidth="1"/>
    <col min="7143" max="7143" width="60.7109375" style="47" customWidth="1"/>
    <col min="7144" max="7144" width="8.28515625" style="47" customWidth="1"/>
    <col min="7145" max="7145" width="1.28515625" style="47" customWidth="1"/>
    <col min="7146" max="7146" width="14" style="47" customWidth="1"/>
    <col min="7147" max="7396" width="8.140625" style="47"/>
    <col min="7397" max="7398" width="1.5703125" style="47" customWidth="1"/>
    <col min="7399" max="7399" width="60.7109375" style="47" customWidth="1"/>
    <col min="7400" max="7400" width="8.28515625" style="47" customWidth="1"/>
    <col min="7401" max="7401" width="1.28515625" style="47" customWidth="1"/>
    <col min="7402" max="7402" width="14" style="47" customWidth="1"/>
    <col min="7403" max="7652" width="8.140625" style="47"/>
    <col min="7653" max="7654" width="1.5703125" style="47" customWidth="1"/>
    <col min="7655" max="7655" width="60.7109375" style="47" customWidth="1"/>
    <col min="7656" max="7656" width="8.28515625" style="47" customWidth="1"/>
    <col min="7657" max="7657" width="1.28515625" style="47" customWidth="1"/>
    <col min="7658" max="7658" width="14" style="47" customWidth="1"/>
    <col min="7659" max="7908" width="8.140625" style="47"/>
    <col min="7909" max="7910" width="1.5703125" style="47" customWidth="1"/>
    <col min="7911" max="7911" width="60.7109375" style="47" customWidth="1"/>
    <col min="7912" max="7912" width="8.28515625" style="47" customWidth="1"/>
    <col min="7913" max="7913" width="1.28515625" style="47" customWidth="1"/>
    <col min="7914" max="7914" width="14" style="47" customWidth="1"/>
    <col min="7915" max="8164" width="8.140625" style="47"/>
    <col min="8165" max="8166" width="1.5703125" style="47" customWidth="1"/>
    <col min="8167" max="8167" width="60.7109375" style="47" customWidth="1"/>
    <col min="8168" max="8168" width="8.28515625" style="47" customWidth="1"/>
    <col min="8169" max="8169" width="1.28515625" style="47" customWidth="1"/>
    <col min="8170" max="8170" width="14" style="47" customWidth="1"/>
    <col min="8171" max="8420" width="8.140625" style="47"/>
    <col min="8421" max="8422" width="1.5703125" style="47" customWidth="1"/>
    <col min="8423" max="8423" width="60.7109375" style="47" customWidth="1"/>
    <col min="8424" max="8424" width="8.28515625" style="47" customWidth="1"/>
    <col min="8425" max="8425" width="1.28515625" style="47" customWidth="1"/>
    <col min="8426" max="8426" width="14" style="47" customWidth="1"/>
    <col min="8427" max="8676" width="8.140625" style="47"/>
    <col min="8677" max="8678" width="1.5703125" style="47" customWidth="1"/>
    <col min="8679" max="8679" width="60.7109375" style="47" customWidth="1"/>
    <col min="8680" max="8680" width="8.28515625" style="47" customWidth="1"/>
    <col min="8681" max="8681" width="1.28515625" style="47" customWidth="1"/>
    <col min="8682" max="8682" width="14" style="47" customWidth="1"/>
    <col min="8683" max="8932" width="8.140625" style="47"/>
    <col min="8933" max="8934" width="1.5703125" style="47" customWidth="1"/>
    <col min="8935" max="8935" width="60.7109375" style="47" customWidth="1"/>
    <col min="8936" max="8936" width="8.28515625" style="47" customWidth="1"/>
    <col min="8937" max="8937" width="1.28515625" style="47" customWidth="1"/>
    <col min="8938" max="8938" width="14" style="47" customWidth="1"/>
    <col min="8939" max="9188" width="8.140625" style="47"/>
    <col min="9189" max="9190" width="1.5703125" style="47" customWidth="1"/>
    <col min="9191" max="9191" width="60.7109375" style="47" customWidth="1"/>
    <col min="9192" max="9192" width="8.28515625" style="47" customWidth="1"/>
    <col min="9193" max="9193" width="1.28515625" style="47" customWidth="1"/>
    <col min="9194" max="9194" width="14" style="47" customWidth="1"/>
    <col min="9195" max="9444" width="8.140625" style="47"/>
    <col min="9445" max="9446" width="1.5703125" style="47" customWidth="1"/>
    <col min="9447" max="9447" width="60.7109375" style="47" customWidth="1"/>
    <col min="9448" max="9448" width="8.28515625" style="47" customWidth="1"/>
    <col min="9449" max="9449" width="1.28515625" style="47" customWidth="1"/>
    <col min="9450" max="9450" width="14" style="47" customWidth="1"/>
    <col min="9451" max="9700" width="8.140625" style="47"/>
    <col min="9701" max="9702" width="1.5703125" style="47" customWidth="1"/>
    <col min="9703" max="9703" width="60.7109375" style="47" customWidth="1"/>
    <col min="9704" max="9704" width="8.28515625" style="47" customWidth="1"/>
    <col min="9705" max="9705" width="1.28515625" style="47" customWidth="1"/>
    <col min="9706" max="9706" width="14" style="47" customWidth="1"/>
    <col min="9707" max="9956" width="8.140625" style="47"/>
    <col min="9957" max="9958" width="1.5703125" style="47" customWidth="1"/>
    <col min="9959" max="9959" width="60.7109375" style="47" customWidth="1"/>
    <col min="9960" max="9960" width="8.28515625" style="47" customWidth="1"/>
    <col min="9961" max="9961" width="1.28515625" style="47" customWidth="1"/>
    <col min="9962" max="9962" width="14" style="47" customWidth="1"/>
    <col min="9963" max="10212" width="8.140625" style="47"/>
    <col min="10213" max="10214" width="1.5703125" style="47" customWidth="1"/>
    <col min="10215" max="10215" width="60.7109375" style="47" customWidth="1"/>
    <col min="10216" max="10216" width="8.28515625" style="47" customWidth="1"/>
    <col min="10217" max="10217" width="1.28515625" style="47" customWidth="1"/>
    <col min="10218" max="10218" width="14" style="47" customWidth="1"/>
    <col min="10219" max="10468" width="8.140625" style="47"/>
    <col min="10469" max="10470" width="1.5703125" style="47" customWidth="1"/>
    <col min="10471" max="10471" width="60.7109375" style="47" customWidth="1"/>
    <col min="10472" max="10472" width="8.28515625" style="47" customWidth="1"/>
    <col min="10473" max="10473" width="1.28515625" style="47" customWidth="1"/>
    <col min="10474" max="10474" width="14" style="47" customWidth="1"/>
    <col min="10475" max="10724" width="8.140625" style="47"/>
    <col min="10725" max="10726" width="1.5703125" style="47" customWidth="1"/>
    <col min="10727" max="10727" width="60.7109375" style="47" customWidth="1"/>
    <col min="10728" max="10728" width="8.28515625" style="47" customWidth="1"/>
    <col min="10729" max="10729" width="1.28515625" style="47" customWidth="1"/>
    <col min="10730" max="10730" width="14" style="47" customWidth="1"/>
    <col min="10731" max="10980" width="8.140625" style="47"/>
    <col min="10981" max="10982" width="1.5703125" style="47" customWidth="1"/>
    <col min="10983" max="10983" width="60.7109375" style="47" customWidth="1"/>
    <col min="10984" max="10984" width="8.28515625" style="47" customWidth="1"/>
    <col min="10985" max="10985" width="1.28515625" style="47" customWidth="1"/>
    <col min="10986" max="10986" width="14" style="47" customWidth="1"/>
    <col min="10987" max="11236" width="8.140625" style="47"/>
    <col min="11237" max="11238" width="1.5703125" style="47" customWidth="1"/>
    <col min="11239" max="11239" width="60.7109375" style="47" customWidth="1"/>
    <col min="11240" max="11240" width="8.28515625" style="47" customWidth="1"/>
    <col min="11241" max="11241" width="1.28515625" style="47" customWidth="1"/>
    <col min="11242" max="11242" width="14" style="47" customWidth="1"/>
    <col min="11243" max="11492" width="8.140625" style="47"/>
    <col min="11493" max="11494" width="1.5703125" style="47" customWidth="1"/>
    <col min="11495" max="11495" width="60.7109375" style="47" customWidth="1"/>
    <col min="11496" max="11496" width="8.28515625" style="47" customWidth="1"/>
    <col min="11497" max="11497" width="1.28515625" style="47" customWidth="1"/>
    <col min="11498" max="11498" width="14" style="47" customWidth="1"/>
    <col min="11499" max="11748" width="8.140625" style="47"/>
    <col min="11749" max="11750" width="1.5703125" style="47" customWidth="1"/>
    <col min="11751" max="11751" width="60.7109375" style="47" customWidth="1"/>
    <col min="11752" max="11752" width="8.28515625" style="47" customWidth="1"/>
    <col min="11753" max="11753" width="1.28515625" style="47" customWidth="1"/>
    <col min="11754" max="11754" width="14" style="47" customWidth="1"/>
    <col min="11755" max="12004" width="8.140625" style="47"/>
    <col min="12005" max="12006" width="1.5703125" style="47" customWidth="1"/>
    <col min="12007" max="12007" width="60.7109375" style="47" customWidth="1"/>
    <col min="12008" max="12008" width="8.28515625" style="47" customWidth="1"/>
    <col min="12009" max="12009" width="1.28515625" style="47" customWidth="1"/>
    <col min="12010" max="12010" width="14" style="47" customWidth="1"/>
    <col min="12011" max="12260" width="8.140625" style="47"/>
    <col min="12261" max="12262" width="1.5703125" style="47" customWidth="1"/>
    <col min="12263" max="12263" width="60.7109375" style="47" customWidth="1"/>
    <col min="12264" max="12264" width="8.28515625" style="47" customWidth="1"/>
    <col min="12265" max="12265" width="1.28515625" style="47" customWidth="1"/>
    <col min="12266" max="12266" width="14" style="47" customWidth="1"/>
    <col min="12267" max="12516" width="8.140625" style="47"/>
    <col min="12517" max="12518" width="1.5703125" style="47" customWidth="1"/>
    <col min="12519" max="12519" width="60.7109375" style="47" customWidth="1"/>
    <col min="12520" max="12520" width="8.28515625" style="47" customWidth="1"/>
    <col min="12521" max="12521" width="1.28515625" style="47" customWidth="1"/>
    <col min="12522" max="12522" width="14" style="47" customWidth="1"/>
    <col min="12523" max="12772" width="8.140625" style="47"/>
    <col min="12773" max="12774" width="1.5703125" style="47" customWidth="1"/>
    <col min="12775" max="12775" width="60.7109375" style="47" customWidth="1"/>
    <col min="12776" max="12776" width="8.28515625" style="47" customWidth="1"/>
    <col min="12777" max="12777" width="1.28515625" style="47" customWidth="1"/>
    <col min="12778" max="12778" width="14" style="47" customWidth="1"/>
    <col min="12779" max="13028" width="8.140625" style="47"/>
    <col min="13029" max="13030" width="1.5703125" style="47" customWidth="1"/>
    <col min="13031" max="13031" width="60.7109375" style="47" customWidth="1"/>
    <col min="13032" max="13032" width="8.28515625" style="47" customWidth="1"/>
    <col min="13033" max="13033" width="1.28515625" style="47" customWidth="1"/>
    <col min="13034" max="13034" width="14" style="47" customWidth="1"/>
    <col min="13035" max="13284" width="8.140625" style="47"/>
    <col min="13285" max="13286" width="1.5703125" style="47" customWidth="1"/>
    <col min="13287" max="13287" width="60.7109375" style="47" customWidth="1"/>
    <col min="13288" max="13288" width="8.28515625" style="47" customWidth="1"/>
    <col min="13289" max="13289" width="1.28515625" style="47" customWidth="1"/>
    <col min="13290" max="13290" width="14" style="47" customWidth="1"/>
    <col min="13291" max="13540" width="8.140625" style="47"/>
    <col min="13541" max="13542" width="1.5703125" style="47" customWidth="1"/>
    <col min="13543" max="13543" width="60.7109375" style="47" customWidth="1"/>
    <col min="13544" max="13544" width="8.28515625" style="47" customWidth="1"/>
    <col min="13545" max="13545" width="1.28515625" style="47" customWidth="1"/>
    <col min="13546" max="13546" width="14" style="47" customWidth="1"/>
    <col min="13547" max="13796" width="8.140625" style="47"/>
    <col min="13797" max="13798" width="1.5703125" style="47" customWidth="1"/>
    <col min="13799" max="13799" width="60.7109375" style="47" customWidth="1"/>
    <col min="13800" max="13800" width="8.28515625" style="47" customWidth="1"/>
    <col min="13801" max="13801" width="1.28515625" style="47" customWidth="1"/>
    <col min="13802" max="13802" width="14" style="47" customWidth="1"/>
    <col min="13803" max="14052" width="8.140625" style="47"/>
    <col min="14053" max="14054" width="1.5703125" style="47" customWidth="1"/>
    <col min="14055" max="14055" width="60.7109375" style="47" customWidth="1"/>
    <col min="14056" max="14056" width="8.28515625" style="47" customWidth="1"/>
    <col min="14057" max="14057" width="1.28515625" style="47" customWidth="1"/>
    <col min="14058" max="14058" width="14" style="47" customWidth="1"/>
    <col min="14059" max="14308" width="8.140625" style="47"/>
    <col min="14309" max="14310" width="1.5703125" style="47" customWidth="1"/>
    <col min="14311" max="14311" width="60.7109375" style="47" customWidth="1"/>
    <col min="14312" max="14312" width="8.28515625" style="47" customWidth="1"/>
    <col min="14313" max="14313" width="1.28515625" style="47" customWidth="1"/>
    <col min="14314" max="14314" width="14" style="47" customWidth="1"/>
    <col min="14315" max="14564" width="8.140625" style="47"/>
    <col min="14565" max="14566" width="1.5703125" style="47" customWidth="1"/>
    <col min="14567" max="14567" width="60.7109375" style="47" customWidth="1"/>
    <col min="14568" max="14568" width="8.28515625" style="47" customWidth="1"/>
    <col min="14569" max="14569" width="1.28515625" style="47" customWidth="1"/>
    <col min="14570" max="14570" width="14" style="47" customWidth="1"/>
    <col min="14571" max="14820" width="8.140625" style="47"/>
    <col min="14821" max="14822" width="1.5703125" style="47" customWidth="1"/>
    <col min="14823" max="14823" width="60.7109375" style="47" customWidth="1"/>
    <col min="14824" max="14824" width="8.28515625" style="47" customWidth="1"/>
    <col min="14825" max="14825" width="1.28515625" style="47" customWidth="1"/>
    <col min="14826" max="14826" width="14" style="47" customWidth="1"/>
    <col min="14827" max="15076" width="8.140625" style="47"/>
    <col min="15077" max="15078" width="1.5703125" style="47" customWidth="1"/>
    <col min="15079" max="15079" width="60.7109375" style="47" customWidth="1"/>
    <col min="15080" max="15080" width="8.28515625" style="47" customWidth="1"/>
    <col min="15081" max="15081" width="1.28515625" style="47" customWidth="1"/>
    <col min="15082" max="15082" width="14" style="47" customWidth="1"/>
    <col min="15083" max="15332" width="8.140625" style="47"/>
    <col min="15333" max="15334" width="1.5703125" style="47" customWidth="1"/>
    <col min="15335" max="15335" width="60.7109375" style="47" customWidth="1"/>
    <col min="15336" max="15336" width="8.28515625" style="47" customWidth="1"/>
    <col min="15337" max="15337" width="1.28515625" style="47" customWidth="1"/>
    <col min="15338" max="15338" width="14" style="47" customWidth="1"/>
    <col min="15339" max="15588" width="8.140625" style="47"/>
    <col min="15589" max="15590" width="1.5703125" style="47" customWidth="1"/>
    <col min="15591" max="15591" width="60.7109375" style="47" customWidth="1"/>
    <col min="15592" max="15592" width="8.28515625" style="47" customWidth="1"/>
    <col min="15593" max="15593" width="1.28515625" style="47" customWidth="1"/>
    <col min="15594" max="15594" width="14" style="47" customWidth="1"/>
    <col min="15595" max="15844" width="8.140625" style="47"/>
    <col min="15845" max="15846" width="1.5703125" style="47" customWidth="1"/>
    <col min="15847" max="15847" width="60.7109375" style="47" customWidth="1"/>
    <col min="15848" max="15848" width="8.28515625" style="47" customWidth="1"/>
    <col min="15849" max="15849" width="1.28515625" style="47" customWidth="1"/>
    <col min="15850" max="15850" width="14" style="47" customWidth="1"/>
    <col min="15851" max="16100" width="8.140625" style="47"/>
    <col min="16101" max="16102" width="1.5703125" style="47" customWidth="1"/>
    <col min="16103" max="16103" width="60.7109375" style="47" customWidth="1"/>
    <col min="16104" max="16104" width="8.28515625" style="47" customWidth="1"/>
    <col min="16105" max="16105" width="1.28515625" style="47" customWidth="1"/>
    <col min="16106" max="16106" width="14" style="47" customWidth="1"/>
    <col min="16107" max="16384" width="8.140625" style="47"/>
  </cols>
  <sheetData>
    <row r="1" spans="1:7" ht="21" customHeight="1" x14ac:dyDescent="0.45">
      <c r="A1" s="45" t="s">
        <v>0</v>
      </c>
      <c r="B1" s="46"/>
    </row>
    <row r="2" spans="1:7" ht="21" customHeight="1" x14ac:dyDescent="0.45">
      <c r="A2" s="46" t="s">
        <v>150</v>
      </c>
      <c r="B2" s="46"/>
    </row>
    <row r="3" spans="1:7" ht="21" customHeight="1" x14ac:dyDescent="0.45">
      <c r="A3" s="48" t="s">
        <v>78</v>
      </c>
      <c r="B3" s="49"/>
      <c r="C3" s="50"/>
      <c r="D3" s="50"/>
      <c r="E3" s="50"/>
      <c r="F3" s="50"/>
      <c r="G3" s="50"/>
    </row>
    <row r="4" spans="1:7" ht="16.5" customHeight="1" x14ac:dyDescent="0.4"/>
    <row r="5" spans="1:7" ht="19.149999999999999" customHeight="1" x14ac:dyDescent="0.4">
      <c r="C5" s="51"/>
      <c r="D5" s="51"/>
      <c r="E5" s="52" t="s">
        <v>3</v>
      </c>
      <c r="F5" s="53"/>
      <c r="G5" s="52" t="s">
        <v>4</v>
      </c>
    </row>
    <row r="6" spans="1:7" ht="19.149999999999999" customHeight="1" x14ac:dyDescent="0.4">
      <c r="C6" s="54" t="s">
        <v>5</v>
      </c>
      <c r="D6" s="55"/>
      <c r="E6" s="18" t="s">
        <v>6</v>
      </c>
      <c r="F6" s="56"/>
      <c r="G6" s="18" t="s">
        <v>6</v>
      </c>
    </row>
    <row r="7" spans="1:7" ht="6" customHeight="1" x14ac:dyDescent="0.4">
      <c r="C7" s="55"/>
      <c r="D7" s="55"/>
      <c r="E7" s="19"/>
      <c r="F7" s="56"/>
      <c r="G7" s="19"/>
    </row>
    <row r="8" spans="1:7" ht="19.149999999999999" customHeight="1" x14ac:dyDescent="0.45">
      <c r="A8" s="46" t="s">
        <v>151</v>
      </c>
      <c r="C8" s="55"/>
      <c r="D8" s="55"/>
      <c r="E8" s="20"/>
      <c r="F8" s="57"/>
      <c r="G8" s="20"/>
    </row>
    <row r="9" spans="1:7" ht="19.149999999999999" customHeight="1" x14ac:dyDescent="0.4">
      <c r="A9" s="47" t="s">
        <v>97</v>
      </c>
      <c r="B9" s="58"/>
      <c r="C9" s="59"/>
      <c r="D9" s="59"/>
      <c r="E9" s="60">
        <v>139923698</v>
      </c>
      <c r="F9" s="60"/>
      <c r="G9" s="60">
        <v>133716637</v>
      </c>
    </row>
    <row r="10" spans="1:7" ht="19.149999999999999" customHeight="1" x14ac:dyDescent="0.4">
      <c r="A10" s="174" t="s">
        <v>152</v>
      </c>
      <c r="B10" s="174"/>
      <c r="C10" s="59"/>
      <c r="D10" s="59"/>
      <c r="E10" s="60"/>
      <c r="F10" s="60"/>
      <c r="G10" s="60"/>
    </row>
    <row r="11" spans="1:7" ht="19.149999999999999" customHeight="1" x14ac:dyDescent="0.4">
      <c r="B11" s="61" t="s">
        <v>153</v>
      </c>
      <c r="C11" s="62" t="s">
        <v>154</v>
      </c>
      <c r="D11" s="59"/>
      <c r="E11" s="60">
        <v>60898444</v>
      </c>
      <c r="F11" s="60"/>
      <c r="G11" s="60">
        <v>36342750</v>
      </c>
    </row>
    <row r="12" spans="1:7" ht="19.149999999999999" customHeight="1" x14ac:dyDescent="0.4">
      <c r="B12" s="61" t="s">
        <v>155</v>
      </c>
      <c r="C12" s="62">
        <v>28</v>
      </c>
      <c r="D12" s="59"/>
      <c r="E12" s="60">
        <v>311890</v>
      </c>
      <c r="F12" s="60"/>
      <c r="G12" s="60">
        <v>175392</v>
      </c>
    </row>
    <row r="13" spans="1:7" ht="19.149999999999999" customHeight="1" x14ac:dyDescent="0.4">
      <c r="B13" s="61" t="s">
        <v>156</v>
      </c>
      <c r="C13" s="62">
        <v>26</v>
      </c>
      <c r="D13" s="59"/>
      <c r="E13" s="60">
        <v>12773456</v>
      </c>
      <c r="F13" s="60"/>
      <c r="G13" s="63">
        <v>8827192</v>
      </c>
    </row>
    <row r="14" spans="1:7" ht="19.149999999999999" customHeight="1" x14ac:dyDescent="0.4">
      <c r="B14" s="61" t="s">
        <v>157</v>
      </c>
      <c r="C14" s="59"/>
      <c r="D14" s="59"/>
      <c r="E14" s="60">
        <v>15827</v>
      </c>
      <c r="F14" s="60"/>
      <c r="G14" s="60">
        <v>8351</v>
      </c>
    </row>
    <row r="15" spans="1:7" ht="19.149999999999999" customHeight="1" x14ac:dyDescent="0.4">
      <c r="B15" s="61" t="s">
        <v>158</v>
      </c>
      <c r="C15" s="59"/>
      <c r="D15" s="59"/>
      <c r="E15" s="60">
        <v>116544</v>
      </c>
      <c r="F15" s="60"/>
      <c r="G15" s="60">
        <v>10</v>
      </c>
    </row>
    <row r="16" spans="1:7" ht="19.149999999999999" customHeight="1" x14ac:dyDescent="0.4">
      <c r="B16" s="61" t="s">
        <v>159</v>
      </c>
      <c r="C16" s="59">
        <v>24</v>
      </c>
      <c r="D16" s="59"/>
      <c r="E16" s="60">
        <v>5243252</v>
      </c>
      <c r="F16" s="60"/>
      <c r="G16" s="60">
        <v>3121245</v>
      </c>
    </row>
    <row r="17" spans="1:7" ht="19.149999999999999" customHeight="1" x14ac:dyDescent="0.4">
      <c r="B17" s="61" t="s">
        <v>160</v>
      </c>
      <c r="C17" s="59"/>
      <c r="D17" s="59"/>
      <c r="E17" s="60">
        <v>-4205097</v>
      </c>
      <c r="F17" s="60"/>
      <c r="G17" s="63">
        <v>-92531</v>
      </c>
    </row>
    <row r="18" spans="1:7" ht="19.149999999999999" customHeight="1" x14ac:dyDescent="0.4">
      <c r="B18" s="61" t="s">
        <v>161</v>
      </c>
      <c r="C18" s="59"/>
      <c r="D18" s="59"/>
      <c r="E18" s="63">
        <v>728430</v>
      </c>
      <c r="F18" s="60"/>
      <c r="G18" s="63" t="s">
        <v>14</v>
      </c>
    </row>
    <row r="19" spans="1:7" ht="19.149999999999999" customHeight="1" x14ac:dyDescent="0.4">
      <c r="B19" s="61" t="s">
        <v>162</v>
      </c>
      <c r="C19" s="59"/>
      <c r="D19" s="59"/>
      <c r="E19" s="60">
        <v>-1209839</v>
      </c>
      <c r="F19" s="60"/>
      <c r="G19" s="60">
        <v>-811483</v>
      </c>
    </row>
    <row r="20" spans="1:7" ht="19.149999999999999" customHeight="1" x14ac:dyDescent="0.4">
      <c r="B20" s="61" t="s">
        <v>96</v>
      </c>
      <c r="C20" s="59"/>
      <c r="D20" s="59"/>
      <c r="E20" s="60">
        <v>20379067</v>
      </c>
      <c r="F20" s="60"/>
      <c r="G20" s="60">
        <v>16051050</v>
      </c>
    </row>
    <row r="21" spans="1:7" ht="19.149999999999999" customHeight="1" x14ac:dyDescent="0.4">
      <c r="B21" s="61" t="s">
        <v>163</v>
      </c>
      <c r="C21" s="59"/>
      <c r="D21" s="59"/>
      <c r="E21" s="60">
        <v>1094844</v>
      </c>
      <c r="F21" s="60"/>
      <c r="G21" s="60">
        <v>453526</v>
      </c>
    </row>
    <row r="22" spans="1:7" ht="19.149999999999999" customHeight="1" x14ac:dyDescent="0.4">
      <c r="B22" s="61" t="s">
        <v>164</v>
      </c>
      <c r="C22" s="59">
        <v>13</v>
      </c>
      <c r="D22" s="59"/>
      <c r="E22" s="60">
        <v>-460647</v>
      </c>
      <c r="F22" s="60"/>
      <c r="G22" s="60">
        <v>552467</v>
      </c>
    </row>
    <row r="23" spans="1:7" ht="19.149999999999999" customHeight="1" x14ac:dyDescent="0.4">
      <c r="B23" s="61" t="s">
        <v>165</v>
      </c>
      <c r="C23" s="59"/>
      <c r="D23" s="59"/>
      <c r="E23" s="60">
        <v>0</v>
      </c>
      <c r="F23" s="60"/>
      <c r="G23" s="60">
        <v>494096</v>
      </c>
    </row>
    <row r="24" spans="1:7" ht="19.149999999999999" customHeight="1" x14ac:dyDescent="0.4">
      <c r="A24" s="174" t="s">
        <v>166</v>
      </c>
      <c r="B24" s="174"/>
      <c r="C24" s="59"/>
      <c r="D24" s="59"/>
      <c r="E24" s="60"/>
      <c r="F24" s="60"/>
      <c r="G24" s="60"/>
    </row>
    <row r="25" spans="1:7" ht="19.149999999999999" customHeight="1" x14ac:dyDescent="0.4">
      <c r="B25" s="61" t="s">
        <v>167</v>
      </c>
      <c r="C25" s="59"/>
      <c r="D25" s="59"/>
      <c r="E25" s="60">
        <v>146197782</v>
      </c>
      <c r="F25" s="60"/>
      <c r="G25" s="60">
        <v>34904770</v>
      </c>
    </row>
    <row r="26" spans="1:7" ht="19.149999999999999" customHeight="1" x14ac:dyDescent="0.4">
      <c r="B26" s="64" t="s">
        <v>168</v>
      </c>
      <c r="C26" s="59"/>
      <c r="D26" s="59"/>
      <c r="E26" s="60">
        <v>-389823059</v>
      </c>
      <c r="F26" s="60"/>
      <c r="G26" s="60">
        <v>-113898779</v>
      </c>
    </row>
    <row r="27" spans="1:7" ht="19.149999999999999" customHeight="1" x14ac:dyDescent="0.4">
      <c r="B27" s="64" t="s">
        <v>169</v>
      </c>
      <c r="C27" s="59"/>
      <c r="D27" s="59"/>
      <c r="E27" s="60">
        <v>-38829765</v>
      </c>
      <c r="F27" s="60"/>
      <c r="G27" s="63">
        <v>0</v>
      </c>
    </row>
    <row r="28" spans="1:7" ht="19.149999999999999" customHeight="1" x14ac:dyDescent="0.4">
      <c r="B28" s="64" t="s">
        <v>170</v>
      </c>
      <c r="C28" s="59"/>
      <c r="D28" s="59"/>
      <c r="E28" s="60">
        <v>-32529879</v>
      </c>
      <c r="F28" s="60"/>
      <c r="G28" s="60">
        <v>-29804805</v>
      </c>
    </row>
    <row r="29" spans="1:7" ht="19.149999999999999" customHeight="1" x14ac:dyDescent="0.4">
      <c r="B29" s="64" t="s">
        <v>171</v>
      </c>
      <c r="C29" s="59"/>
      <c r="D29" s="59"/>
      <c r="E29" s="60">
        <v>-230703305</v>
      </c>
      <c r="F29" s="60"/>
      <c r="G29" s="60">
        <v>-52648711</v>
      </c>
    </row>
    <row r="30" spans="1:7" ht="19.149999999999999" customHeight="1" x14ac:dyDescent="0.4">
      <c r="B30" s="64" t="s">
        <v>172</v>
      </c>
      <c r="C30" s="59"/>
      <c r="D30" s="59"/>
      <c r="E30" s="60">
        <v>-14926858</v>
      </c>
      <c r="F30" s="60"/>
      <c r="G30" s="60">
        <v>754088</v>
      </c>
    </row>
    <row r="31" spans="1:7" ht="19.149999999999999" customHeight="1" x14ac:dyDescent="0.4">
      <c r="B31" s="64" t="s">
        <v>173</v>
      </c>
      <c r="C31" s="59"/>
      <c r="D31" s="59"/>
      <c r="E31" s="60">
        <v>2549923</v>
      </c>
      <c r="F31" s="60"/>
      <c r="G31" s="60">
        <v>1870885</v>
      </c>
    </row>
    <row r="32" spans="1:7" ht="19.149999999999999" customHeight="1" x14ac:dyDescent="0.4">
      <c r="B32" s="64" t="s">
        <v>174</v>
      </c>
      <c r="C32" s="59"/>
      <c r="D32" s="59"/>
      <c r="E32" s="60">
        <v>418532212</v>
      </c>
      <c r="F32" s="60"/>
      <c r="G32" s="60">
        <v>95777060</v>
      </c>
    </row>
    <row r="33" spans="1:7" ht="19.149999999999999" customHeight="1" x14ac:dyDescent="0.4">
      <c r="B33" s="64" t="s">
        <v>175</v>
      </c>
      <c r="C33" s="59"/>
      <c r="D33" s="59"/>
      <c r="E33" s="60">
        <v>-38405185</v>
      </c>
      <c r="F33" s="60"/>
      <c r="G33" s="60">
        <v>69689678</v>
      </c>
    </row>
    <row r="34" spans="1:7" ht="19.149999999999999" customHeight="1" x14ac:dyDescent="0.4">
      <c r="B34" s="61" t="s">
        <v>176</v>
      </c>
      <c r="C34" s="59"/>
      <c r="D34" s="59"/>
      <c r="E34" s="60">
        <v>4721886</v>
      </c>
      <c r="F34" s="60"/>
      <c r="G34" s="60">
        <v>10155418</v>
      </c>
    </row>
    <row r="35" spans="1:7" ht="19.149999999999999" customHeight="1" x14ac:dyDescent="0.4">
      <c r="B35" s="64" t="s">
        <v>177</v>
      </c>
      <c r="C35" s="59"/>
      <c r="D35" s="59"/>
      <c r="E35" s="60">
        <v>0</v>
      </c>
      <c r="F35" s="60"/>
      <c r="G35" s="60">
        <v>-17875000</v>
      </c>
    </row>
    <row r="36" spans="1:7" ht="19.149999999999999" customHeight="1" x14ac:dyDescent="0.4">
      <c r="B36" s="64" t="s">
        <v>178</v>
      </c>
      <c r="C36" s="59"/>
      <c r="D36" s="59"/>
      <c r="E36" s="60">
        <v>-373542</v>
      </c>
      <c r="F36" s="60"/>
      <c r="G36" s="63" t="s">
        <v>14</v>
      </c>
    </row>
    <row r="37" spans="1:7" ht="19.149999999999999" customHeight="1" x14ac:dyDescent="0.4">
      <c r="B37" s="64" t="s">
        <v>179</v>
      </c>
      <c r="C37" s="59"/>
      <c r="D37" s="59"/>
      <c r="E37" s="65">
        <v>1715114</v>
      </c>
      <c r="F37" s="60"/>
      <c r="G37" s="65">
        <v>640374</v>
      </c>
    </row>
    <row r="38" spans="1:7" ht="6" customHeight="1" x14ac:dyDescent="0.4">
      <c r="A38" s="61"/>
      <c r="B38" s="61"/>
      <c r="C38" s="59"/>
      <c r="D38" s="59"/>
      <c r="E38" s="60"/>
      <c r="F38" s="60"/>
      <c r="G38" s="60"/>
    </row>
    <row r="39" spans="1:7" ht="19.149999999999999" customHeight="1" x14ac:dyDescent="0.4">
      <c r="A39" s="174" t="s">
        <v>180</v>
      </c>
      <c r="B39" s="174"/>
      <c r="C39" s="59"/>
      <c r="D39" s="59"/>
      <c r="E39" s="60">
        <f>SUM(E9:E37)</f>
        <v>63735193</v>
      </c>
      <c r="F39" s="60"/>
      <c r="G39" s="60">
        <v>198403680</v>
      </c>
    </row>
    <row r="40" spans="1:7" s="66" customFormat="1" ht="19.149999999999999" customHeight="1" x14ac:dyDescent="0.4">
      <c r="B40" s="67" t="s">
        <v>181</v>
      </c>
      <c r="C40" s="68"/>
      <c r="D40" s="68"/>
      <c r="E40" s="60">
        <v>-22064138</v>
      </c>
      <c r="F40" s="60"/>
      <c r="G40" s="60">
        <v>-21709492</v>
      </c>
    </row>
    <row r="41" spans="1:7" s="66" customFormat="1" ht="19.149999999999999" customHeight="1" x14ac:dyDescent="0.4">
      <c r="B41" s="67" t="s">
        <v>182</v>
      </c>
      <c r="C41" s="68"/>
      <c r="D41" s="68"/>
      <c r="E41" s="60">
        <v>-33592948</v>
      </c>
      <c r="F41" s="60"/>
      <c r="G41" s="60">
        <v>-19403657</v>
      </c>
    </row>
    <row r="42" spans="1:7" s="66" customFormat="1" ht="19.149999999999999" customHeight="1" x14ac:dyDescent="0.4">
      <c r="B42" s="67" t="s">
        <v>183</v>
      </c>
      <c r="C42" s="68"/>
      <c r="D42" s="68"/>
      <c r="E42" s="65">
        <v>0</v>
      </c>
      <c r="F42" s="60"/>
      <c r="G42" s="65">
        <v>8929267</v>
      </c>
    </row>
    <row r="43" spans="1:7" s="66" customFormat="1" ht="6" customHeight="1" x14ac:dyDescent="0.4">
      <c r="A43" s="67"/>
      <c r="B43" s="67"/>
      <c r="C43" s="68"/>
      <c r="D43" s="68"/>
      <c r="E43" s="60"/>
      <c r="F43" s="60"/>
      <c r="G43" s="60"/>
    </row>
    <row r="44" spans="1:7" s="66" customFormat="1" ht="19.149999999999999" customHeight="1" x14ac:dyDescent="0.4">
      <c r="A44" s="67" t="s">
        <v>184</v>
      </c>
      <c r="B44" s="67"/>
      <c r="C44" s="68"/>
      <c r="D44" s="68"/>
      <c r="E44" s="65">
        <f>SUM(E39:E42)</f>
        <v>8078107</v>
      </c>
      <c r="F44" s="60"/>
      <c r="G44" s="65">
        <v>166219798</v>
      </c>
    </row>
    <row r="45" spans="1:7" s="66" customFormat="1" ht="8.25" customHeight="1" x14ac:dyDescent="0.4">
      <c r="A45" s="67"/>
      <c r="B45" s="67"/>
      <c r="C45" s="68"/>
      <c r="D45" s="68"/>
      <c r="E45" s="60"/>
      <c r="F45" s="60"/>
      <c r="G45" s="60"/>
    </row>
    <row r="46" spans="1:7" ht="21.95" customHeight="1" x14ac:dyDescent="0.4">
      <c r="A46" s="69" t="str">
        <f>'TH 6-8'!A45</f>
        <v>หมายเหตุประกอบงบการเงินในหน้า 15 ถึง 65 เป็นส่วนหนึ่งของงบการเงินนี้</v>
      </c>
      <c r="B46" s="50"/>
      <c r="C46" s="50"/>
      <c r="D46" s="50"/>
      <c r="E46" s="70"/>
      <c r="F46" s="50"/>
      <c r="G46" s="70"/>
    </row>
    <row r="47" spans="1:7" ht="21" customHeight="1" x14ac:dyDescent="0.45">
      <c r="A47" s="45" t="s">
        <v>0</v>
      </c>
      <c r="B47" s="46"/>
      <c r="E47" s="71"/>
      <c r="G47" s="71"/>
    </row>
    <row r="48" spans="1:7" ht="21" customHeight="1" x14ac:dyDescent="0.45">
      <c r="A48" s="46" t="s">
        <v>150</v>
      </c>
      <c r="B48" s="46"/>
      <c r="E48" s="71"/>
      <c r="G48" s="71"/>
    </row>
    <row r="49" spans="1:7" ht="21" customHeight="1" x14ac:dyDescent="0.45">
      <c r="A49" s="48" t="str">
        <f>A3</f>
        <v>สำหรับปีสิ้นสุดวันที่ 31 ธันวาคม พ.ศ. 2567</v>
      </c>
      <c r="B49" s="49"/>
      <c r="C49" s="50"/>
      <c r="D49" s="50"/>
      <c r="E49" s="70"/>
      <c r="F49" s="50"/>
      <c r="G49" s="70"/>
    </row>
    <row r="50" spans="1:7" ht="21.75" customHeight="1" x14ac:dyDescent="0.4">
      <c r="E50" s="71"/>
      <c r="G50" s="71"/>
    </row>
    <row r="51" spans="1:7" ht="20.45" customHeight="1" x14ac:dyDescent="0.4">
      <c r="C51" s="51"/>
      <c r="D51" s="51"/>
      <c r="E51" s="52" t="s">
        <v>3</v>
      </c>
      <c r="F51" s="53"/>
      <c r="G51" s="52" t="s">
        <v>4</v>
      </c>
    </row>
    <row r="52" spans="1:7" ht="20.45" customHeight="1" x14ac:dyDescent="0.4">
      <c r="C52" s="54" t="s">
        <v>5</v>
      </c>
      <c r="D52" s="55"/>
      <c r="E52" s="18" t="s">
        <v>6</v>
      </c>
      <c r="F52" s="56"/>
      <c r="G52" s="18" t="s">
        <v>6</v>
      </c>
    </row>
    <row r="53" spans="1:7" ht="6" customHeight="1" x14ac:dyDescent="0.4">
      <c r="C53" s="55"/>
      <c r="D53" s="55"/>
      <c r="E53" s="19"/>
      <c r="F53" s="56"/>
      <c r="G53" s="19"/>
    </row>
    <row r="54" spans="1:7" ht="20.45" customHeight="1" x14ac:dyDescent="0.45">
      <c r="A54" s="46" t="s">
        <v>185</v>
      </c>
      <c r="E54" s="60"/>
      <c r="F54" s="60"/>
      <c r="G54" s="60"/>
    </row>
    <row r="55" spans="1:7" ht="20.45" customHeight="1" x14ac:dyDescent="0.4">
      <c r="A55" s="47" t="s">
        <v>186</v>
      </c>
      <c r="E55" s="60">
        <v>-56502155</v>
      </c>
      <c r="F55" s="60"/>
      <c r="G55" s="63">
        <v>-17463905</v>
      </c>
    </row>
    <row r="56" spans="1:7" ht="20.45" customHeight="1" x14ac:dyDescent="0.4">
      <c r="A56" s="47" t="s">
        <v>187</v>
      </c>
      <c r="E56" s="60"/>
      <c r="F56" s="60"/>
      <c r="G56" s="63"/>
    </row>
    <row r="57" spans="1:7" ht="20.45" customHeight="1" x14ac:dyDescent="0.4">
      <c r="B57" s="47" t="s">
        <v>188</v>
      </c>
      <c r="E57" s="60">
        <v>-291481</v>
      </c>
      <c r="F57" s="60"/>
      <c r="G57" s="63">
        <v>-170169</v>
      </c>
    </row>
    <row r="58" spans="1:7" ht="20.45" customHeight="1" x14ac:dyDescent="0.4">
      <c r="A58" s="47" t="s">
        <v>218</v>
      </c>
      <c r="E58" s="60"/>
      <c r="F58" s="60"/>
      <c r="G58" s="63"/>
    </row>
    <row r="59" spans="1:7" ht="20.45" customHeight="1" x14ac:dyDescent="0.4">
      <c r="B59" s="72" t="s">
        <v>189</v>
      </c>
      <c r="E59" s="60">
        <v>0</v>
      </c>
      <c r="F59" s="60"/>
      <c r="G59" s="63">
        <v>-200000</v>
      </c>
    </row>
    <row r="60" spans="1:7" ht="20.45" customHeight="1" x14ac:dyDescent="0.4">
      <c r="A60" s="47" t="s">
        <v>219</v>
      </c>
      <c r="B60" s="72"/>
      <c r="E60" s="60"/>
      <c r="F60" s="60"/>
      <c r="G60" s="63"/>
    </row>
    <row r="61" spans="1:7" ht="20.45" customHeight="1" x14ac:dyDescent="0.4">
      <c r="B61" s="72" t="s">
        <v>189</v>
      </c>
      <c r="E61" s="60">
        <v>200000</v>
      </c>
      <c r="F61" s="60"/>
      <c r="G61" s="63">
        <v>0</v>
      </c>
    </row>
    <row r="62" spans="1:7" ht="20.45" customHeight="1" x14ac:dyDescent="0.4">
      <c r="A62" s="47" t="s">
        <v>190</v>
      </c>
      <c r="B62" s="72"/>
      <c r="C62" s="73">
        <v>26</v>
      </c>
      <c r="E62" s="60">
        <v>-7209609</v>
      </c>
      <c r="F62" s="60"/>
      <c r="G62" s="63" t="s">
        <v>14</v>
      </c>
    </row>
    <row r="63" spans="1:7" ht="20.45" customHeight="1" x14ac:dyDescent="0.4">
      <c r="A63" s="47" t="s">
        <v>220</v>
      </c>
      <c r="B63" s="72"/>
      <c r="C63" s="73"/>
      <c r="E63" s="60">
        <v>241861</v>
      </c>
      <c r="F63" s="60"/>
      <c r="G63" s="63">
        <v>0</v>
      </c>
    </row>
    <row r="64" spans="1:7" ht="20.45" customHeight="1" x14ac:dyDescent="0.4">
      <c r="A64" s="47" t="s">
        <v>191</v>
      </c>
      <c r="E64" s="60">
        <v>-6422823</v>
      </c>
      <c r="F64" s="60"/>
      <c r="G64" s="63">
        <v>-201487963</v>
      </c>
    </row>
    <row r="65" spans="1:7" ht="20.45" customHeight="1" x14ac:dyDescent="0.4">
      <c r="A65" s="47" t="s">
        <v>192</v>
      </c>
      <c r="E65" s="60">
        <v>35000</v>
      </c>
      <c r="F65" s="60"/>
      <c r="G65" s="63">
        <v>2000</v>
      </c>
    </row>
    <row r="66" spans="1:7" ht="20.45" customHeight="1" x14ac:dyDescent="0.4">
      <c r="A66" s="47" t="s">
        <v>193</v>
      </c>
      <c r="C66" s="73"/>
      <c r="E66" s="60">
        <v>-2460</v>
      </c>
      <c r="F66" s="60"/>
      <c r="G66" s="63">
        <v>-2539000</v>
      </c>
    </row>
    <row r="67" spans="1:7" ht="20.45" customHeight="1" x14ac:dyDescent="0.4">
      <c r="A67" s="47" t="s">
        <v>194</v>
      </c>
      <c r="C67" s="73"/>
      <c r="D67" s="73"/>
      <c r="E67" s="60">
        <v>975834</v>
      </c>
      <c r="F67" s="60"/>
      <c r="G67" s="63">
        <v>771213</v>
      </c>
    </row>
    <row r="68" spans="1:7" ht="20.45" customHeight="1" x14ac:dyDescent="0.4">
      <c r="A68" s="47" t="s">
        <v>195</v>
      </c>
      <c r="C68" s="73">
        <v>31</v>
      </c>
      <c r="D68" s="73"/>
      <c r="E68" s="60">
        <v>0</v>
      </c>
      <c r="F68" s="60"/>
      <c r="G68" s="63">
        <v>-100000000</v>
      </c>
    </row>
    <row r="69" spans="1:7" ht="20.45" customHeight="1" x14ac:dyDescent="0.4">
      <c r="A69" s="47" t="s">
        <v>196</v>
      </c>
      <c r="C69" s="73">
        <v>31</v>
      </c>
      <c r="D69" s="73"/>
      <c r="E69" s="65">
        <v>0</v>
      </c>
      <c r="F69" s="60"/>
      <c r="G69" s="65">
        <v>100000000</v>
      </c>
    </row>
    <row r="70" spans="1:7" ht="6" customHeight="1" x14ac:dyDescent="0.4">
      <c r="C70" s="73"/>
      <c r="D70" s="73"/>
      <c r="E70" s="60"/>
      <c r="F70" s="60"/>
      <c r="G70" s="60"/>
    </row>
    <row r="71" spans="1:7" ht="20.45" customHeight="1" x14ac:dyDescent="0.4">
      <c r="A71" s="47" t="s">
        <v>197</v>
      </c>
      <c r="C71" s="73"/>
      <c r="D71" s="73"/>
      <c r="E71" s="65">
        <f>SUM(E55:E70)</f>
        <v>-68975833</v>
      </c>
      <c r="F71" s="60"/>
      <c r="G71" s="65">
        <v>-221087824</v>
      </c>
    </row>
    <row r="72" spans="1:7" ht="20.45" customHeight="1" x14ac:dyDescent="0.4">
      <c r="C72" s="73"/>
      <c r="D72" s="73"/>
      <c r="E72" s="60"/>
      <c r="F72" s="60"/>
      <c r="G72" s="60"/>
    </row>
    <row r="73" spans="1:7" ht="20.45" customHeight="1" x14ac:dyDescent="0.45">
      <c r="A73" s="46" t="s">
        <v>198</v>
      </c>
      <c r="C73" s="73"/>
      <c r="D73" s="73"/>
      <c r="E73" s="60"/>
      <c r="F73" s="60"/>
      <c r="G73" s="60"/>
    </row>
    <row r="74" spans="1:7" ht="20.45" customHeight="1" x14ac:dyDescent="0.4">
      <c r="A74" s="47" t="s">
        <v>38</v>
      </c>
      <c r="C74" s="73"/>
      <c r="D74" s="73"/>
      <c r="E74" s="60">
        <v>757477348</v>
      </c>
      <c r="F74" s="60"/>
      <c r="G74" s="60">
        <v>841511870</v>
      </c>
    </row>
    <row r="75" spans="1:7" ht="20.45" customHeight="1" x14ac:dyDescent="0.4">
      <c r="A75" s="47" t="s">
        <v>199</v>
      </c>
      <c r="C75" s="73">
        <v>31</v>
      </c>
      <c r="D75" s="73"/>
      <c r="E75" s="60">
        <v>0</v>
      </c>
      <c r="F75" s="60"/>
      <c r="G75" s="60">
        <v>80000000</v>
      </c>
    </row>
    <row r="76" spans="1:7" ht="20.45" customHeight="1" x14ac:dyDescent="0.4">
      <c r="A76" s="47" t="s">
        <v>200</v>
      </c>
      <c r="C76" s="73">
        <v>23</v>
      </c>
      <c r="D76" s="73"/>
      <c r="E76" s="60">
        <v>216930944</v>
      </c>
      <c r="F76" s="60"/>
      <c r="G76" s="60">
        <v>0</v>
      </c>
    </row>
    <row r="77" spans="1:7" ht="20.45" customHeight="1" x14ac:dyDescent="0.4">
      <c r="A77" s="47" t="s">
        <v>201</v>
      </c>
      <c r="C77" s="73">
        <v>25</v>
      </c>
      <c r="D77" s="73"/>
      <c r="E77" s="60">
        <v>0</v>
      </c>
      <c r="F77" s="60"/>
      <c r="G77" s="60">
        <v>64625000</v>
      </c>
    </row>
    <row r="78" spans="1:7" ht="20.45" customHeight="1" x14ac:dyDescent="0.4">
      <c r="A78" s="47" t="s">
        <v>202</v>
      </c>
      <c r="C78" s="73"/>
      <c r="D78" s="73"/>
      <c r="E78" s="60">
        <v>-678219202</v>
      </c>
      <c r="F78" s="60"/>
      <c r="G78" s="60">
        <v>-761241418</v>
      </c>
    </row>
    <row r="79" spans="1:7" ht="20.45" customHeight="1" x14ac:dyDescent="0.4">
      <c r="A79" s="47" t="s">
        <v>203</v>
      </c>
      <c r="C79" s="73">
        <v>31</v>
      </c>
      <c r="D79" s="73"/>
      <c r="E79" s="60">
        <v>0</v>
      </c>
      <c r="F79" s="60"/>
      <c r="G79" s="60">
        <v>-100250000</v>
      </c>
    </row>
    <row r="80" spans="1:7" ht="20.45" customHeight="1" x14ac:dyDescent="0.4">
      <c r="A80" s="47" t="s">
        <v>204</v>
      </c>
      <c r="C80" s="73">
        <v>23</v>
      </c>
      <c r="D80" s="73"/>
      <c r="E80" s="60">
        <v>-27106460</v>
      </c>
      <c r="F80" s="60"/>
      <c r="G80" s="60">
        <v>0</v>
      </c>
    </row>
    <row r="81" spans="1:7" ht="20.45" customHeight="1" x14ac:dyDescent="0.4">
      <c r="A81" s="47" t="s">
        <v>205</v>
      </c>
      <c r="C81" s="73"/>
      <c r="D81" s="73"/>
      <c r="E81" s="60">
        <v>-450000</v>
      </c>
      <c r="F81" s="60"/>
      <c r="G81" s="60">
        <v>0</v>
      </c>
    </row>
    <row r="82" spans="1:7" ht="20.45" customHeight="1" x14ac:dyDescent="0.4">
      <c r="A82" s="47" t="s">
        <v>148</v>
      </c>
      <c r="C82" s="73">
        <v>34</v>
      </c>
      <c r="D82" s="73"/>
      <c r="E82" s="60">
        <v>-144000000</v>
      </c>
      <c r="F82" s="60"/>
      <c r="G82" s="60">
        <v>0</v>
      </c>
    </row>
    <row r="83" spans="1:7" ht="20.45" customHeight="1" x14ac:dyDescent="0.4">
      <c r="A83" s="47" t="s">
        <v>206</v>
      </c>
      <c r="C83" s="73">
        <v>23</v>
      </c>
      <c r="D83" s="73"/>
      <c r="E83" s="65">
        <v>-3921764</v>
      </c>
      <c r="F83" s="60"/>
      <c r="G83" s="65">
        <v>-1780036</v>
      </c>
    </row>
    <row r="84" spans="1:7" ht="6" customHeight="1" x14ac:dyDescent="0.4">
      <c r="C84" s="73"/>
      <c r="D84" s="73"/>
      <c r="E84" s="60"/>
      <c r="F84" s="60"/>
      <c r="G84" s="60"/>
    </row>
    <row r="85" spans="1:7" ht="20.45" customHeight="1" x14ac:dyDescent="0.4">
      <c r="A85" s="47" t="s">
        <v>207</v>
      </c>
      <c r="C85" s="73"/>
      <c r="D85" s="73"/>
      <c r="E85" s="65">
        <f>SUM(E74:E83)</f>
        <v>120710866</v>
      </c>
      <c r="F85" s="60"/>
      <c r="G85" s="65">
        <v>122865416</v>
      </c>
    </row>
    <row r="86" spans="1:7" ht="20.45" customHeight="1" x14ac:dyDescent="0.4">
      <c r="E86" s="60"/>
      <c r="F86" s="60"/>
      <c r="G86" s="60"/>
    </row>
    <row r="87" spans="1:7" ht="20.45" customHeight="1" x14ac:dyDescent="0.4">
      <c r="E87" s="60"/>
      <c r="F87" s="60"/>
      <c r="G87" s="60"/>
    </row>
    <row r="88" spans="1:7" ht="14.25" customHeight="1" x14ac:dyDescent="0.4">
      <c r="A88" s="75"/>
      <c r="B88" s="76"/>
      <c r="E88" s="60"/>
      <c r="F88" s="60"/>
      <c r="G88" s="60"/>
    </row>
    <row r="89" spans="1:7" ht="21.95" customHeight="1" x14ac:dyDescent="0.4">
      <c r="A89" s="69" t="str">
        <f>A46</f>
        <v>หมายเหตุประกอบงบการเงินในหน้า 15 ถึง 65 เป็นส่วนหนึ่งของงบการเงินนี้</v>
      </c>
      <c r="B89" s="50"/>
      <c r="C89" s="50"/>
      <c r="D89" s="50"/>
      <c r="E89" s="50"/>
      <c r="F89" s="50"/>
      <c r="G89" s="50"/>
    </row>
    <row r="90" spans="1:7" ht="21" customHeight="1" x14ac:dyDescent="0.45">
      <c r="A90" s="45" t="str">
        <f>A47</f>
        <v>บริษัท โปร อินไซด์ จำกัด (มหาชน)</v>
      </c>
      <c r="B90" s="46"/>
      <c r="E90" s="71"/>
      <c r="G90" s="71"/>
    </row>
    <row r="91" spans="1:7" ht="21" customHeight="1" x14ac:dyDescent="0.45">
      <c r="A91" s="46" t="s">
        <v>150</v>
      </c>
      <c r="B91" s="46"/>
      <c r="E91" s="71"/>
      <c r="G91" s="71"/>
    </row>
    <row r="92" spans="1:7" ht="21" customHeight="1" x14ac:dyDescent="0.45">
      <c r="A92" s="48" t="s">
        <v>78</v>
      </c>
      <c r="B92" s="49"/>
      <c r="C92" s="50"/>
      <c r="D92" s="50"/>
      <c r="E92" s="70"/>
      <c r="F92" s="50"/>
      <c r="G92" s="70"/>
    </row>
    <row r="93" spans="1:7" ht="21" customHeight="1" x14ac:dyDescent="0.4">
      <c r="E93" s="71"/>
      <c r="G93" s="71"/>
    </row>
    <row r="94" spans="1:7" ht="21" customHeight="1" x14ac:dyDescent="0.4">
      <c r="C94" s="51"/>
      <c r="D94" s="51"/>
      <c r="E94" s="52" t="s">
        <v>3</v>
      </c>
      <c r="F94" s="53"/>
      <c r="G94" s="52" t="s">
        <v>4</v>
      </c>
    </row>
    <row r="95" spans="1:7" ht="21" customHeight="1" x14ac:dyDescent="0.4">
      <c r="C95" s="54" t="s">
        <v>5</v>
      </c>
      <c r="D95" s="55"/>
      <c r="E95" s="18" t="s">
        <v>6</v>
      </c>
      <c r="F95" s="56"/>
      <c r="G95" s="18" t="s">
        <v>6</v>
      </c>
    </row>
    <row r="96" spans="1:7" ht="21" customHeight="1" x14ac:dyDescent="0.4">
      <c r="C96" s="55"/>
      <c r="D96" s="55"/>
      <c r="E96" s="19"/>
      <c r="F96" s="56"/>
      <c r="G96" s="19"/>
    </row>
    <row r="97" spans="1:7" ht="21.75" customHeight="1" x14ac:dyDescent="0.45">
      <c r="A97" s="46" t="s">
        <v>208</v>
      </c>
      <c r="E97" s="60">
        <f>SUM(E44,E71,E85)</f>
        <v>59813140</v>
      </c>
      <c r="F97" s="60"/>
      <c r="G97" s="60">
        <v>67997390</v>
      </c>
    </row>
    <row r="98" spans="1:7" ht="21.75" customHeight="1" x14ac:dyDescent="0.4">
      <c r="A98" s="47" t="s">
        <v>209</v>
      </c>
      <c r="E98" s="65">
        <v>78450711</v>
      </c>
      <c r="F98" s="60"/>
      <c r="G98" s="65">
        <v>10453321</v>
      </c>
    </row>
    <row r="99" spans="1:7" ht="6" customHeight="1" x14ac:dyDescent="0.4">
      <c r="E99" s="60"/>
      <c r="F99" s="60"/>
      <c r="G99" s="60"/>
    </row>
    <row r="100" spans="1:7" ht="21.75" customHeight="1" thickBot="1" x14ac:dyDescent="0.5">
      <c r="A100" s="46" t="s">
        <v>210</v>
      </c>
      <c r="E100" s="74">
        <f>SUM(E97:E98)</f>
        <v>138263851</v>
      </c>
      <c r="F100" s="60"/>
      <c r="G100" s="74">
        <v>78450711</v>
      </c>
    </row>
    <row r="101" spans="1:7" ht="21.75" customHeight="1" thickTop="1" x14ac:dyDescent="0.45">
      <c r="A101" s="46"/>
      <c r="E101" s="60"/>
      <c r="F101" s="60"/>
      <c r="G101" s="60"/>
    </row>
    <row r="102" spans="1:7" ht="21" customHeight="1" x14ac:dyDescent="0.45">
      <c r="A102" s="46" t="s">
        <v>211</v>
      </c>
      <c r="E102" s="60"/>
      <c r="F102" s="60"/>
      <c r="G102" s="60"/>
    </row>
    <row r="103" spans="1:7" ht="6" customHeight="1" x14ac:dyDescent="0.4">
      <c r="E103" s="60"/>
      <c r="F103" s="60"/>
      <c r="G103" s="60"/>
    </row>
    <row r="104" spans="1:7" ht="21" customHeight="1" x14ac:dyDescent="0.4">
      <c r="A104" s="47" t="s">
        <v>212</v>
      </c>
      <c r="E104" s="60"/>
      <c r="F104" s="60"/>
      <c r="G104" s="60"/>
    </row>
    <row r="105" spans="1:7" ht="21" customHeight="1" x14ac:dyDescent="0.4">
      <c r="B105" s="47" t="s">
        <v>213</v>
      </c>
      <c r="C105" s="73">
        <v>20</v>
      </c>
      <c r="E105" s="60">
        <v>2438345</v>
      </c>
      <c r="F105" s="60"/>
      <c r="G105" s="60">
        <v>10407599</v>
      </c>
    </row>
    <row r="106" spans="1:7" ht="21" customHeight="1" x14ac:dyDescent="0.4">
      <c r="B106" s="47" t="s">
        <v>214</v>
      </c>
      <c r="C106" s="73">
        <v>24</v>
      </c>
      <c r="E106" s="60">
        <v>63515</v>
      </c>
      <c r="F106" s="60"/>
      <c r="G106" s="60">
        <v>1715114</v>
      </c>
    </row>
    <row r="107" spans="1:7" ht="21" customHeight="1" x14ac:dyDescent="0.4">
      <c r="B107" s="47" t="s">
        <v>215</v>
      </c>
      <c r="E107" s="60"/>
      <c r="F107" s="60"/>
      <c r="G107" s="63"/>
    </row>
    <row r="108" spans="1:7" ht="21" customHeight="1" x14ac:dyDescent="0.4">
      <c r="B108" s="47" t="s">
        <v>216</v>
      </c>
      <c r="E108" s="60">
        <v>59194260</v>
      </c>
      <c r="F108" s="60"/>
      <c r="G108" s="63">
        <v>60990111</v>
      </c>
    </row>
    <row r="109" spans="1:7" ht="21" customHeight="1" x14ac:dyDescent="0.4">
      <c r="B109" s="47" t="s">
        <v>217</v>
      </c>
      <c r="E109" s="60">
        <v>0</v>
      </c>
      <c r="F109" s="60"/>
      <c r="G109" s="63">
        <v>2460</v>
      </c>
    </row>
    <row r="110" spans="1:7" ht="21" customHeight="1" x14ac:dyDescent="0.4">
      <c r="B110" s="47" t="s">
        <v>51</v>
      </c>
      <c r="E110" s="60">
        <v>0</v>
      </c>
      <c r="F110" s="60"/>
      <c r="G110" s="63">
        <v>201880</v>
      </c>
    </row>
    <row r="111" spans="1:7" ht="21" customHeight="1" x14ac:dyDescent="0.4">
      <c r="E111" s="60"/>
      <c r="F111" s="60"/>
      <c r="G111" s="63"/>
    </row>
    <row r="112" spans="1:7" ht="21" customHeight="1" x14ac:dyDescent="0.4">
      <c r="E112" s="60"/>
      <c r="F112" s="60"/>
      <c r="G112" s="63"/>
    </row>
    <row r="113" spans="5:7" ht="21" customHeight="1" x14ac:dyDescent="0.4">
      <c r="E113" s="60"/>
      <c r="F113" s="60"/>
      <c r="G113" s="63"/>
    </row>
    <row r="114" spans="5:7" ht="21" customHeight="1" x14ac:dyDescent="0.4">
      <c r="E114" s="60"/>
      <c r="F114" s="60"/>
      <c r="G114" s="63"/>
    </row>
    <row r="115" spans="5:7" ht="21" customHeight="1" x14ac:dyDescent="0.4">
      <c r="E115" s="60"/>
      <c r="F115" s="60"/>
      <c r="G115" s="63"/>
    </row>
    <row r="116" spans="5:7" ht="21" customHeight="1" x14ac:dyDescent="0.4">
      <c r="E116" s="60"/>
      <c r="F116" s="60"/>
      <c r="G116" s="63"/>
    </row>
    <row r="117" spans="5:7" ht="21" customHeight="1" x14ac:dyDescent="0.4">
      <c r="E117" s="60"/>
      <c r="F117" s="60"/>
      <c r="G117" s="63"/>
    </row>
    <row r="118" spans="5:7" ht="21" customHeight="1" x14ac:dyDescent="0.4">
      <c r="E118" s="60"/>
      <c r="F118" s="60"/>
      <c r="G118" s="63"/>
    </row>
    <row r="119" spans="5:7" ht="21" customHeight="1" x14ac:dyDescent="0.4">
      <c r="E119" s="60"/>
      <c r="F119" s="60"/>
      <c r="G119" s="63"/>
    </row>
    <row r="120" spans="5:7" ht="21" customHeight="1" x14ac:dyDescent="0.4">
      <c r="E120" s="60"/>
      <c r="F120" s="60"/>
      <c r="G120" s="63"/>
    </row>
    <row r="121" spans="5:7" ht="21" customHeight="1" x14ac:dyDescent="0.4">
      <c r="E121" s="60"/>
      <c r="F121" s="60"/>
      <c r="G121" s="63"/>
    </row>
    <row r="122" spans="5:7" ht="21" customHeight="1" x14ac:dyDescent="0.4">
      <c r="E122" s="60"/>
      <c r="F122" s="60"/>
      <c r="G122" s="63"/>
    </row>
    <row r="123" spans="5:7" ht="21" customHeight="1" x14ac:dyDescent="0.4">
      <c r="E123" s="60"/>
      <c r="F123" s="60"/>
      <c r="G123" s="63"/>
    </row>
    <row r="124" spans="5:7" ht="21" customHeight="1" x14ac:dyDescent="0.4">
      <c r="E124" s="60"/>
      <c r="F124" s="60"/>
      <c r="G124" s="63"/>
    </row>
    <row r="125" spans="5:7" ht="21" customHeight="1" x14ac:dyDescent="0.4">
      <c r="E125" s="60"/>
      <c r="F125" s="60"/>
      <c r="G125" s="63"/>
    </row>
    <row r="126" spans="5:7" ht="21" customHeight="1" x14ac:dyDescent="0.4">
      <c r="E126" s="60"/>
      <c r="F126" s="60"/>
      <c r="G126" s="60"/>
    </row>
    <row r="127" spans="5:7" ht="21" customHeight="1" x14ac:dyDescent="0.4">
      <c r="E127" s="60"/>
      <c r="F127" s="60"/>
      <c r="G127" s="60"/>
    </row>
    <row r="128" spans="5:7" ht="21" customHeight="1" x14ac:dyDescent="0.4">
      <c r="E128" s="60"/>
      <c r="F128" s="60"/>
      <c r="G128" s="60"/>
    </row>
    <row r="129" spans="1:7" ht="21" customHeight="1" x14ac:dyDescent="0.4">
      <c r="E129" s="60"/>
      <c r="F129" s="60"/>
      <c r="G129" s="60"/>
    </row>
    <row r="130" spans="1:7" ht="21.95" customHeight="1" x14ac:dyDescent="0.4">
      <c r="A130" s="69" t="str">
        <f>A46</f>
        <v>หมายเหตุประกอบงบการเงินในหน้า 15 ถึง 65 เป็นส่วนหนึ่งของงบการเงินนี้</v>
      </c>
      <c r="B130" s="50"/>
      <c r="C130" s="50"/>
      <c r="D130" s="50"/>
      <c r="E130" s="50"/>
      <c r="F130" s="50"/>
      <c r="G130" s="50"/>
    </row>
  </sheetData>
  <mergeCells count="3">
    <mergeCell ref="A10:B10"/>
    <mergeCell ref="A24:B24"/>
    <mergeCell ref="A39:B39"/>
  </mergeCells>
  <pageMargins left="1" right="0.75" top="0.5" bottom="0.6" header="0.49" footer="0.4"/>
  <pageSetup paperSize="9" scale="95" firstPageNumber="12" orientation="portrait" useFirstPageNumber="1" horizontalDpi="1200" verticalDpi="1200" r:id="rId1"/>
  <headerFooter>
    <oddFooter>&amp;R&amp;"Browallia New,Regular"&amp;14&amp;P</oddFooter>
  </headerFooter>
  <rowBreaks count="2" manualBreakCount="2">
    <brk id="46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TH 6-8</vt:lpstr>
      <vt:lpstr>TH 9-10</vt:lpstr>
      <vt:lpstr>11</vt:lpstr>
      <vt:lpstr>TH 12-14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</dc:creator>
  <cp:keywords/>
  <dc:description/>
  <cp:lastModifiedBy>Duangporn Pongvitayakorn (TH)</cp:lastModifiedBy>
  <cp:revision/>
  <cp:lastPrinted>2025-02-26T08:37:12Z</cp:lastPrinted>
  <dcterms:created xsi:type="dcterms:W3CDTF">2022-06-07T01:39:24Z</dcterms:created>
  <dcterms:modified xsi:type="dcterms:W3CDTF">2025-02-26T08:37:12Z</dcterms:modified>
  <cp:category/>
  <cp:contentStatus/>
</cp:coreProperties>
</file>